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paul.trippi\Downloads\"/>
    </mc:Choice>
  </mc:AlternateContent>
  <xr:revisionPtr revIDLastSave="0" documentId="8_{1179888E-9E67-4BA5-919E-E5555C372F9A}" xr6:coauthVersionLast="47" xr6:coauthVersionMax="47" xr10:uidLastSave="{00000000-0000-0000-0000-000000000000}"/>
  <bookViews>
    <workbookView xWindow="-120" yWindow="-120" windowWidth="29040" windowHeight="16440" tabRatio="788" firstSheet="1" activeTab="1" xr2:uid="{00000000-000D-0000-FFFF-FFFF00000000}"/>
  </bookViews>
  <sheets>
    <sheet name="Naming Rules" sheetId="13" state="hidden" r:id="rId1"/>
    <sheet name="CBS" sheetId="1" r:id="rId2"/>
    <sheet name="Sheet1" sheetId="28" state="hidden" r:id="rId3"/>
    <sheet name="Change Log" sheetId="19" state="hidden" r:id="rId4"/>
    <sheet name="Column Headers (template)" sheetId="23" state="hidden" r:id="rId5"/>
  </sheets>
  <definedNames>
    <definedName name="_xlnm._FilterDatabase" localSheetId="1" hidden="1">CBS!#REF!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D134" i="1" s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F169" i="1" s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6" i="1"/>
  <c r="A307" i="1"/>
  <c r="A308" i="1"/>
  <c r="A309" i="1"/>
  <c r="A310" i="1"/>
  <c r="A311" i="1"/>
  <c r="A312" i="1"/>
  <c r="A313" i="1"/>
  <c r="A314" i="1"/>
  <c r="A315" i="1"/>
  <c r="I315" i="1"/>
  <c r="I314" i="1"/>
  <c r="I313" i="1"/>
  <c r="I309" i="1"/>
  <c r="I310" i="1"/>
  <c r="I311" i="1"/>
  <c r="I312" i="1"/>
  <c r="I308" i="1"/>
  <c r="I307" i="1"/>
  <c r="I306" i="1"/>
  <c r="F134" i="1"/>
  <c r="I304" i="1"/>
  <c r="D132" i="1"/>
  <c r="I294" i="1"/>
  <c r="I293" i="1"/>
  <c r="I298" i="1"/>
  <c r="I299" i="1"/>
  <c r="I300" i="1"/>
  <c r="I301" i="1"/>
  <c r="I302" i="1"/>
  <c r="I303" i="1"/>
  <c r="F133" i="1" l="1"/>
  <c r="I134" i="1"/>
  <c r="I76" i="1"/>
  <c r="I275" i="1"/>
  <c r="I297" i="1"/>
  <c r="I296" i="1"/>
  <c r="I25" i="1"/>
  <c r="I26" i="1"/>
  <c r="I23" i="1"/>
  <c r="I24" i="1"/>
  <c r="I242" i="1"/>
  <c r="I3" i="1"/>
  <c r="I295" i="1" l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2" i="1"/>
  <c r="I271" i="1"/>
  <c r="I270" i="1"/>
  <c r="I269" i="1"/>
  <c r="I268" i="1"/>
  <c r="I267" i="1"/>
  <c r="I266" i="1"/>
  <c r="I264" i="1"/>
  <c r="I262" i="1"/>
  <c r="I261" i="1"/>
  <c r="I260" i="1"/>
  <c r="I259" i="1"/>
  <c r="I258" i="1"/>
  <c r="I257" i="1"/>
  <c r="I256" i="1"/>
  <c r="I255" i="1"/>
  <c r="I254" i="1"/>
  <c r="I253" i="1"/>
  <c r="I247" i="1"/>
  <c r="I243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1" i="1"/>
  <c r="I179" i="1"/>
  <c r="I178" i="1"/>
  <c r="I177" i="1"/>
  <c r="I166" i="1"/>
  <c r="I165" i="1"/>
  <c r="I164" i="1"/>
  <c r="I163" i="1"/>
  <c r="I161" i="1"/>
  <c r="I160" i="1"/>
  <c r="I157" i="1"/>
  <c r="I156" i="1"/>
  <c r="I155" i="1"/>
  <c r="I154" i="1"/>
  <c r="I152" i="1"/>
  <c r="I151" i="1"/>
  <c r="I149" i="1"/>
  <c r="I148" i="1"/>
  <c r="I147" i="1"/>
  <c r="I146" i="1"/>
  <c r="I145" i="1"/>
  <c r="I144" i="1"/>
  <c r="I142" i="1"/>
  <c r="I141" i="1"/>
  <c r="I140" i="1"/>
  <c r="I138" i="1"/>
  <c r="I137" i="1"/>
  <c r="I120" i="1"/>
  <c r="I119" i="1"/>
  <c r="I118" i="1"/>
  <c r="I117" i="1"/>
  <c r="I116" i="1"/>
  <c r="I115" i="1"/>
  <c r="I114" i="1"/>
  <c r="I113" i="1"/>
  <c r="I112" i="1"/>
  <c r="I111" i="1"/>
  <c r="I106" i="1"/>
  <c r="I94" i="1"/>
  <c r="I91" i="1"/>
  <c r="I86" i="1"/>
  <c r="I84" i="1"/>
  <c r="I83" i="1"/>
  <c r="I82" i="1"/>
  <c r="I81" i="1"/>
  <c r="I80" i="1"/>
  <c r="I79" i="1"/>
  <c r="I78" i="1"/>
  <c r="I77" i="1"/>
  <c r="I74" i="1"/>
  <c r="I72" i="1"/>
  <c r="I70" i="1"/>
  <c r="I69" i="1"/>
  <c r="I62" i="1"/>
  <c r="I56" i="1"/>
  <c r="I53" i="1"/>
  <c r="I50" i="1"/>
  <c r="I29" i="1"/>
  <c r="I2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" i="1"/>
  <c r="D48" i="1" l="1"/>
  <c r="F273" i="1"/>
  <c r="I273" i="1" s="1"/>
  <c r="F274" i="1"/>
  <c r="I274" i="1" s="1"/>
  <c r="D18" i="1"/>
  <c r="F18" i="1"/>
  <c r="D19" i="1"/>
  <c r="F19" i="1"/>
  <c r="D20" i="1"/>
  <c r="F20" i="1"/>
  <c r="D21" i="1"/>
  <c r="F21" i="1"/>
  <c r="D27" i="1"/>
  <c r="F27" i="1"/>
  <c r="F30" i="1"/>
  <c r="I30" i="1" s="1"/>
  <c r="D32" i="1"/>
  <c r="F32" i="1"/>
  <c r="D33" i="1"/>
  <c r="F33" i="1"/>
  <c r="D34" i="1"/>
  <c r="F34" i="1"/>
  <c r="D36" i="1"/>
  <c r="F36" i="1"/>
  <c r="D37" i="1"/>
  <c r="F37" i="1"/>
  <c r="D38" i="1"/>
  <c r="F38" i="1"/>
  <c r="D40" i="1"/>
  <c r="F40" i="1"/>
  <c r="D41" i="1"/>
  <c r="F41" i="1"/>
  <c r="D42" i="1"/>
  <c r="F42" i="1"/>
  <c r="D43" i="1"/>
  <c r="F43" i="1"/>
  <c r="D44" i="1"/>
  <c r="F44" i="1"/>
  <c r="D45" i="1"/>
  <c r="F45" i="1"/>
  <c r="D46" i="1"/>
  <c r="F46" i="1"/>
  <c r="D47" i="1"/>
  <c r="F47" i="1"/>
  <c r="F48" i="1"/>
  <c r="D49" i="1"/>
  <c r="F49" i="1"/>
  <c r="D52" i="1"/>
  <c r="F52" i="1"/>
  <c r="D54" i="1"/>
  <c r="F54" i="1"/>
  <c r="D55" i="1"/>
  <c r="F55" i="1"/>
  <c r="D57" i="1"/>
  <c r="F57" i="1"/>
  <c r="D59" i="1"/>
  <c r="F59" i="1"/>
  <c r="D60" i="1"/>
  <c r="F60" i="1"/>
  <c r="D61" i="1"/>
  <c r="F61" i="1"/>
  <c r="D63" i="1"/>
  <c r="F63" i="1"/>
  <c r="D65" i="1"/>
  <c r="F65" i="1"/>
  <c r="D66" i="1"/>
  <c r="F66" i="1"/>
  <c r="D67" i="1"/>
  <c r="F67" i="1"/>
  <c r="D68" i="1"/>
  <c r="F68" i="1"/>
  <c r="D71" i="1"/>
  <c r="I71" i="1" s="1"/>
  <c r="D73" i="1"/>
  <c r="I73" i="1" s="1"/>
  <c r="D75" i="1"/>
  <c r="F75" i="1"/>
  <c r="D85" i="1"/>
  <c r="F85" i="1"/>
  <c r="D87" i="1"/>
  <c r="F87" i="1"/>
  <c r="D88" i="1"/>
  <c r="F88" i="1"/>
  <c r="D89" i="1"/>
  <c r="F89" i="1"/>
  <c r="D90" i="1"/>
  <c r="F90" i="1"/>
  <c r="D92" i="1"/>
  <c r="F92" i="1"/>
  <c r="D95" i="1"/>
  <c r="I95" i="1" s="1"/>
  <c r="D96" i="1"/>
  <c r="F96" i="1"/>
  <c r="D97" i="1"/>
  <c r="F97" i="1"/>
  <c r="D98" i="1"/>
  <c r="F98" i="1"/>
  <c r="D99" i="1"/>
  <c r="F99" i="1"/>
  <c r="D100" i="1"/>
  <c r="F100" i="1"/>
  <c r="D101" i="1"/>
  <c r="I101" i="1" s="1"/>
  <c r="D102" i="1"/>
  <c r="F102" i="1"/>
  <c r="D103" i="1"/>
  <c r="F103" i="1"/>
  <c r="D104" i="1"/>
  <c r="F104" i="1"/>
  <c r="D105" i="1"/>
  <c r="F105" i="1"/>
  <c r="D107" i="1"/>
  <c r="F107" i="1"/>
  <c r="D108" i="1"/>
  <c r="F108" i="1"/>
  <c r="D109" i="1"/>
  <c r="F109" i="1"/>
  <c r="D110" i="1"/>
  <c r="F110" i="1"/>
  <c r="D121" i="1"/>
  <c r="F121" i="1"/>
  <c r="D122" i="1"/>
  <c r="F122" i="1"/>
  <c r="D123" i="1"/>
  <c r="F123" i="1"/>
  <c r="D124" i="1"/>
  <c r="F124" i="1"/>
  <c r="D125" i="1"/>
  <c r="F125" i="1"/>
  <c r="D126" i="1"/>
  <c r="F126" i="1"/>
  <c r="D127" i="1"/>
  <c r="F127" i="1"/>
  <c r="D128" i="1"/>
  <c r="F128" i="1"/>
  <c r="D129" i="1"/>
  <c r="F129" i="1"/>
  <c r="D130" i="1"/>
  <c r="F130" i="1"/>
  <c r="D131" i="1"/>
  <c r="F131" i="1"/>
  <c r="F132" i="1"/>
  <c r="D133" i="1"/>
  <c r="D135" i="1"/>
  <c r="F135" i="1"/>
  <c r="D136" i="1"/>
  <c r="F136" i="1"/>
  <c r="D139" i="1"/>
  <c r="F139" i="1"/>
  <c r="D143" i="1"/>
  <c r="F143" i="1"/>
  <c r="D150" i="1"/>
  <c r="F150" i="1"/>
  <c r="D153" i="1"/>
  <c r="F153" i="1"/>
  <c r="D158" i="1"/>
  <c r="F158" i="1"/>
  <c r="D159" i="1"/>
  <c r="F159" i="1"/>
  <c r="D162" i="1"/>
  <c r="F162" i="1"/>
  <c r="D167" i="1"/>
  <c r="F167" i="1"/>
  <c r="D168" i="1"/>
  <c r="F168" i="1"/>
  <c r="D169" i="1"/>
  <c r="D170" i="1"/>
  <c r="F170" i="1"/>
  <c r="D171" i="1"/>
  <c r="F171" i="1"/>
  <c r="D172" i="1"/>
  <c r="F172" i="1"/>
  <c r="D173" i="1"/>
  <c r="F173" i="1"/>
  <c r="D174" i="1"/>
  <c r="F174" i="1"/>
  <c r="D175" i="1"/>
  <c r="F175" i="1"/>
  <c r="D176" i="1"/>
  <c r="F176" i="1"/>
  <c r="D180" i="1"/>
  <c r="F180" i="1"/>
  <c r="D182" i="1"/>
  <c r="F182" i="1"/>
  <c r="D215" i="1"/>
  <c r="F215" i="1"/>
  <c r="D244" i="1"/>
  <c r="F244" i="1"/>
  <c r="D245" i="1"/>
  <c r="F245" i="1"/>
  <c r="D246" i="1"/>
  <c r="F246" i="1"/>
  <c r="D248" i="1"/>
  <c r="F248" i="1"/>
  <c r="D249" i="1"/>
  <c r="F249" i="1"/>
  <c r="D250" i="1"/>
  <c r="F250" i="1"/>
  <c r="D251" i="1"/>
  <c r="F251" i="1"/>
  <c r="D252" i="1"/>
  <c r="F252" i="1"/>
  <c r="D263" i="1"/>
  <c r="F263" i="1"/>
  <c r="I158" i="1" l="1"/>
  <c r="I139" i="1"/>
  <c r="I133" i="1"/>
  <c r="I121" i="1"/>
  <c r="I102" i="1"/>
  <c r="I88" i="1"/>
  <c r="I44" i="1"/>
  <c r="I34" i="1"/>
  <c r="I27" i="1"/>
  <c r="I57" i="1"/>
  <c r="I49" i="1"/>
  <c r="I42" i="1"/>
  <c r="I40" i="1"/>
  <c r="I33" i="1"/>
  <c r="I182" i="1"/>
  <c r="I176" i="1"/>
  <c r="I159" i="1"/>
  <c r="I153" i="1"/>
  <c r="I135" i="1"/>
  <c r="I122" i="1"/>
  <c r="I103" i="1"/>
  <c r="I89" i="1"/>
  <c r="I52" i="1"/>
  <c r="I45" i="1"/>
  <c r="I31" i="1"/>
  <c r="I18" i="1"/>
  <c r="I174" i="1"/>
  <c r="I162" i="1"/>
  <c r="I132" i="1"/>
  <c r="I105" i="1"/>
  <c r="I87" i="1"/>
  <c r="I61" i="1"/>
  <c r="I20" i="1"/>
  <c r="I246" i="1"/>
  <c r="I244" i="1"/>
  <c r="I173" i="1"/>
  <c r="I136" i="1"/>
  <c r="I123" i="1"/>
  <c r="I104" i="1"/>
  <c r="I90" i="1"/>
  <c r="I63" i="1"/>
  <c r="I60" i="1"/>
  <c r="I46" i="1"/>
  <c r="I43" i="1"/>
  <c r="I41" i="1"/>
  <c r="I32" i="1"/>
  <c r="I21" i="1"/>
  <c r="I19" i="1"/>
  <c r="I252" i="1"/>
  <c r="I248" i="1"/>
  <c r="I180" i="1"/>
  <c r="I172" i="1"/>
  <c r="I168" i="1"/>
  <c r="I245" i="1"/>
  <c r="I48" i="1"/>
  <c r="I250" i="1"/>
  <c r="I215" i="1"/>
  <c r="I170" i="1"/>
  <c r="I150" i="1"/>
  <c r="I143" i="1"/>
  <c r="I130" i="1"/>
  <c r="I127" i="1"/>
  <c r="I109" i="1"/>
  <c r="I100" i="1"/>
  <c r="I96" i="1"/>
  <c r="I75" i="1"/>
  <c r="I68" i="1"/>
  <c r="I54" i="1"/>
  <c r="I37" i="1"/>
  <c r="I249" i="1"/>
  <c r="I169" i="1"/>
  <c r="I129" i="1"/>
  <c r="I126" i="1"/>
  <c r="I108" i="1"/>
  <c r="I99" i="1"/>
  <c r="I85" i="1"/>
  <c r="I67" i="1"/>
  <c r="I47" i="1"/>
  <c r="I36" i="1"/>
  <c r="I128" i="1"/>
  <c r="I125" i="1"/>
  <c r="I107" i="1"/>
  <c r="I98" i="1"/>
  <c r="I93" i="1"/>
  <c r="I66" i="1"/>
  <c r="I59" i="1"/>
  <c r="I175" i="1"/>
  <c r="I263" i="1"/>
  <c r="I251" i="1"/>
  <c r="I171" i="1"/>
  <c r="I167" i="1"/>
  <c r="I131" i="1"/>
  <c r="I124" i="1"/>
  <c r="I110" i="1"/>
  <c r="I97" i="1"/>
  <c r="I92" i="1"/>
  <c r="I65" i="1"/>
  <c r="I55" i="1"/>
  <c r="I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Morgan.Smith</author>
  </authors>
  <commentList>
    <comment ref="A1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Morgan.Smith:</t>
        </r>
        <r>
          <rPr>
            <sz val="9"/>
            <color rgb="FF000000"/>
            <rFont val="Tahoma"/>
            <family val="2"/>
          </rPr>
          <t xml:space="preserve">
Column used for dependencies
</t>
        </r>
      </text>
    </comment>
  </commentList>
</comments>
</file>

<file path=xl/sharedStrings.xml><?xml version="1.0" encoding="utf-8"?>
<sst xmlns="http://schemas.openxmlformats.org/spreadsheetml/2006/main" count="1355" uniqueCount="787">
  <si>
    <t>- No decimals or periods used in titles</t>
  </si>
  <si>
    <t>- Descriptions have the full name (no acronyms or truncated words)</t>
  </si>
  <si>
    <t>- Where there is no formula, formula will show the data source</t>
  </si>
  <si>
    <t>Decisions</t>
  </si>
  <si>
    <t>- Within the IS column name operators do NOT have spaces around them</t>
  </si>
  <si>
    <t>Question for John</t>
  </si>
  <si>
    <t>In CBS - when it says Const. Equip. total cost, is it referring to C E or Budget?</t>
  </si>
  <si>
    <t xml:space="preserve">C E </t>
  </si>
  <si>
    <t>Column name used in "Dependent 1" and "Dependent 2"</t>
  </si>
  <si>
    <t>Column name 3 (validated as matching the product 2020-09-30)
If blank - column does not exist</t>
  </si>
  <si>
    <t>Dependent 1</t>
  </si>
  <si>
    <t>Mathematical Operator</t>
  </si>
  <si>
    <t>Dependent 2</t>
  </si>
  <si>
    <t>Short description</t>
  </si>
  <si>
    <t>Additional column information</t>
  </si>
  <si>
    <t>Formula (for terminals and items where Allow as-built &lt;&gt; None)</t>
  </si>
  <si>
    <t>Account code</t>
  </si>
  <si>
    <t/>
  </si>
  <si>
    <t>More details of account codes can be found in the ACS.</t>
  </si>
  <si>
    <t>Account code description</t>
  </si>
  <si>
    <t>Description of the associated account code. More details of account codes can be found in the ACS.</t>
  </si>
  <si>
    <t>Allow as-built</t>
  </si>
  <si>
    <t xml:space="preserve">Sets the type of actuals able to be associated to the cost item. </t>
  </si>
  <si>
    <t>Forecast (T/O) quantity</t>
  </si>
  <si>
    <t>Forecast (T/O) qty</t>
  </si>
  <si>
    <t>Forecast (take-off) quantity</t>
  </si>
  <si>
    <t>Currently estimated and forecasted quantity at completion.</t>
  </si>
  <si>
    <t>UoM</t>
  </si>
  <si>
    <t>Unit of measure</t>
  </si>
  <si>
    <t xml:space="preserve">Primary measurement unit that represents the cost item. Pairs with all quantities except original budget quantity and secondary quantity. </t>
  </si>
  <si>
    <t>CBS position</t>
  </si>
  <si>
    <t>Cost breakdown structure position</t>
  </si>
  <si>
    <t>Cost segment</t>
  </si>
  <si>
    <t>Currency</t>
  </si>
  <si>
    <t>Description</t>
  </si>
  <si>
    <t>Is terminal</t>
  </si>
  <si>
    <t>Optional code</t>
  </si>
  <si>
    <t>WBS phase code</t>
  </si>
  <si>
    <t>Work breakdown structure phase code</t>
  </si>
  <si>
    <t>Schedule ID</t>
  </si>
  <si>
    <t xml:space="preserve">Used to map to the representative line item in the schedule for integrations. </t>
  </si>
  <si>
    <t>Secondary UoM</t>
  </si>
  <si>
    <t>Secondary unit of measure</t>
  </si>
  <si>
    <t xml:space="preserve">Secondary measurement unit that represents the cost item. Pairs with Secondary qty. </t>
  </si>
  <si>
    <t>Secondary qty</t>
  </si>
  <si>
    <t>Secondary quantity</t>
  </si>
  <si>
    <t>Change status</t>
  </si>
  <si>
    <t xml:space="preserve">Hover over an icon for more information on budget moves or contract adjustments. </t>
  </si>
  <si>
    <t>% of CE equipment-hours expended</t>
  </si>
  <si>
    <t>CE eqp hrs expended %</t>
  </si>
  <si>
    <t>÷</t>
  </si>
  <si>
    <t>Current estimate equipment hours expended percent</t>
  </si>
  <si>
    <t>CE cost expended %</t>
  </si>
  <si>
    <t>Current estimate cost expended percent</t>
  </si>
  <si>
    <t>CE remaining total cost %</t>
  </si>
  <si>
    <t>CE remaining cost %</t>
  </si>
  <si>
    <t>Current estimate remaining cost percent</t>
  </si>
  <si>
    <t>Labor cost/MHr (to date)</t>
  </si>
  <si>
    <t>Actual labor cost/MHr (to date)</t>
  </si>
  <si>
    <t>Actual labor cost per man hour (to date)</t>
  </si>
  <si>
    <t>Total cost (to date)</t>
  </si>
  <si>
    <t>Actual cost (to date)</t>
  </si>
  <si>
    <t>Actual cost claimed (to date)</t>
  </si>
  <si>
    <t>IF Estimated actual cost is ON, THEN [Confirmed actual cost] + [Estimated actual cost]</t>
  </si>
  <si>
    <t>Confirmed actual cost</t>
  </si>
  <si>
    <t>Verified expended cost</t>
  </si>
  <si>
    <t>Confirmed actual qty</t>
  </si>
  <si>
    <t>Confirmed actual quantity</t>
  </si>
  <si>
    <t>Verified completed work</t>
  </si>
  <si>
    <t>Estimated actual cost</t>
  </si>
  <si>
    <t>Estimated cost based on quantity claimed. Can reverse this value when confirmed cost is receieved.</t>
  </si>
  <si>
    <t>Estimated actual qty</t>
  </si>
  <si>
    <t>Estimated actual quantity</t>
  </si>
  <si>
    <t xml:space="preserve">Preliminary claimed quantity from Plan application. Translates to confirmed quantity when sync'd from the actions menu. </t>
  </si>
  <si>
    <t>Unit cost (to date)</t>
  </si>
  <si>
    <t>Actual unit cost (to date)</t>
  </si>
  <si>
    <t>Equipment hours (to date)</t>
  </si>
  <si>
    <t>Actual eqp hrs (to date)</t>
  </si>
  <si>
    <t>Actual equipment hours claimed (to date)</t>
  </si>
  <si>
    <t>IF Estimated actual cost is ON, THEN [Confirmed actual equipment hours] + [Estimated actual equipment hours]</t>
  </si>
  <si>
    <t>Fixed fees and services total cost (to date)</t>
  </si>
  <si>
    <t>Actual fees cost (to date)</t>
  </si>
  <si>
    <t>Actual fixed fees and services cost (to date)</t>
  </si>
  <si>
    <t>CE fees &amp; services unit cost</t>
  </si>
  <si>
    <t>CE fees unit cost</t>
  </si>
  <si>
    <t>CE fees total cost</t>
  </si>
  <si>
    <t>Current estimate fixed fees and services unit cost</t>
  </si>
  <si>
    <t>CE fixed fees and services total cost</t>
  </si>
  <si>
    <t>Current estimate fixed fees and services total cost</t>
  </si>
  <si>
    <t>CB total cost G/L (to date)</t>
  </si>
  <si>
    <t>CB actual cost G/L (to date)</t>
  </si>
  <si>
    <t>-</t>
  </si>
  <si>
    <t>Current budget actual cost gain/loss (to date)</t>
  </si>
  <si>
    <t>MHrs/Unit (to date)</t>
  </si>
  <si>
    <t>Actual MHrs/unit (to date)</t>
  </si>
  <si>
    <t>Actual man hours per unit (to date)</t>
  </si>
  <si>
    <t>CE labor unit cost</t>
  </si>
  <si>
    <t>Current estimate labor unit cost</t>
  </si>
  <si>
    <t>MHrs (to date)</t>
  </si>
  <si>
    <t>Actual MHrs (to date)</t>
  </si>
  <si>
    <t>Actual man hours claimed (to date)</t>
  </si>
  <si>
    <t>IF Estimated actual MHrs is ON, THEN [Confirmed actual MHrs] + [Estimated actual MHrs]</t>
  </si>
  <si>
    <t>CE materials unit cost</t>
  </si>
  <si>
    <t>Current estimate materials unit cost</t>
  </si>
  <si>
    <t>CE construction equipment-unit cost</t>
  </si>
  <si>
    <t>CE construction equipment unit cost</t>
  </si>
  <si>
    <t>Current estimate construction equipment unit cost</t>
  </si>
  <si>
    <t>% Complete</t>
  </si>
  <si>
    <t>% complete</t>
  </si>
  <si>
    <t>Percent complete</t>
  </si>
  <si>
    <t>The denominator depends on what was selected in Project settings (either Forecast (T/O) qty or CB total qty)</t>
  </si>
  <si>
    <t>Qty complete (to date)</t>
  </si>
  <si>
    <t>Actual qty (to date)</t>
  </si>
  <si>
    <t>Actual quantity claimed (to date)</t>
  </si>
  <si>
    <t>IF Estimated actuals is ON, THEN [Confirmed actual qty] + [Estimated actual qty]</t>
  </si>
  <si>
    <t>CE field owned &amp; maintained rented equipment unit cost</t>
  </si>
  <si>
    <t>CE FOM rented equipment unit cost</t>
  </si>
  <si>
    <t>Current estimate field operated and maintained rented equipment unit cost</t>
  </si>
  <si>
    <t>CE subcontract unit cost</t>
  </si>
  <si>
    <t>Current estimate subcontract unit cost</t>
  </si>
  <si>
    <t>CE supplies unit cost</t>
  </si>
  <si>
    <t>Current estimate supplies unit cost</t>
  </si>
  <si>
    <t>Units/MHr (to date)</t>
  </si>
  <si>
    <t>Actual units/MHr (to date)</t>
  </si>
  <si>
    <t>Actual units per man hour (to date)</t>
  </si>
  <si>
    <t>CB productivity factor</t>
  </si>
  <si>
    <t>Current budget productivity factor</t>
  </si>
  <si>
    <t>CB earned total cost (to date)</t>
  </si>
  <si>
    <t>CB cost earned</t>
  </si>
  <si>
    <t>×</t>
  </si>
  <si>
    <t>Current budget cost earned</t>
  </si>
  <si>
    <t>CB MHrs earned (to date)</t>
  </si>
  <si>
    <t>CB MHrs earned</t>
  </si>
  <si>
    <t>Current budget man hours earned</t>
  </si>
  <si>
    <t>Forecast remaining labor cost/MHr</t>
  </si>
  <si>
    <t>Forecast remaining labor cost per man hour</t>
  </si>
  <si>
    <t>Forecast final labor cost/MHr</t>
  </si>
  <si>
    <t>Forecast total labor cost/MHr</t>
  </si>
  <si>
    <t>Forecast total labor cost per man hour</t>
  </si>
  <si>
    <t>Forecast final labor total cost</t>
  </si>
  <si>
    <t>Forecast labor total cost</t>
  </si>
  <si>
    <t>+</t>
  </si>
  <si>
    <t>Forecast remaining labor cost</t>
  </si>
  <si>
    <t>Forecast remaining man hour</t>
  </si>
  <si>
    <t>Forecast remaining MHrs</t>
  </si>
  <si>
    <t>Forecast remaining man hours</t>
  </si>
  <si>
    <t>IF Forecast method = Current budget
    THEN = CB MHrs/unit * Remaining qty
ELSE IF Forecast method = Current estimate
    THEN = CE MHrs/unit * Remaining qty
ELSE IF Forecast method = Average performance
    THEN = Actual MHrs/unit (to date) * Remaining qty 
ELSE IF Forecast method = Committed cost
    THEN = 0
ELSE IF Forecast method = Contract
    THEN = 0
ELSE IF Forecast method = Manual (EAC)
    THEN = Forecast remaining labor cost/Forecast remaining labor cost/MHr
ELSE IF Forecast method = Manual (ETC)
    THEN = Forecast remaining labor cost/Forecast remaining labor cost/MHr
ELSE IF Forecast method = Detailed ETC
    THEN = sum for all resources assigned to the cost item
        IF resource is a labor resource
            Remaining qty * Remaining mhrs/unit
        ELSE
            0
ELSE IF Forecast method = None
    THEN = 0
ELSE IF Forecast method = Rollup
    THEN = sum of direct children's Forecast remaining MHrs</t>
  </si>
  <si>
    <t>Forecast remaining man hour/Unit</t>
  </si>
  <si>
    <t>Forecast remaining MHrs/unit</t>
  </si>
  <si>
    <t>Forecast remaining man hours per unit</t>
  </si>
  <si>
    <t>Forecast method</t>
  </si>
  <si>
    <t xml:space="preserve">Determines which method of calculation is used for forecast. </t>
  </si>
  <si>
    <t>Forecast final man hours/Unit</t>
  </si>
  <si>
    <t>Forecast total MHrs/unit</t>
  </si>
  <si>
    <t>Forecast total man hours per unit</t>
  </si>
  <si>
    <t>Forecast final productivity factor</t>
  </si>
  <si>
    <t>Forecast total productivity factor</t>
  </si>
  <si>
    <t>Forecast remaining productivity factor</t>
  </si>
  <si>
    <t>CB remaining MHrs</t>
  </si>
  <si>
    <t>Forecast final cost</t>
  </si>
  <si>
    <t>Forecast total cost</t>
  </si>
  <si>
    <t>Forecast remaining cost</t>
  </si>
  <si>
    <t>IF Forecast method = Current budget 
    THEN = CB unit cost * Remaining qty 
ELSE IF Forecast method = Current estimate 
    THEN = CE unit cost * Remaining qty 
ELSE IF Forecast method = Average performance 
    THEN = Actual unit cost (to date) * Remaining qty 
ELSE IF Forecast method = Committed cost 
    THEN = Committed remaining cost
ELSE IF Forecast method = Contract 
    THEN = Forecast total cost - Actual cost (to date)
ELSE IF Forecast method = Manual (EAC) 
    THEN = Forecast remaining unit cost * Remaining qty 
ELSE IF Forecast method = Manual (ETC) 
    THEN = Forecast remaining unit cost * Remaining qty  
ELSE IF Forecast method = Detailed ETC 
    THEN =  sum(Resource Forecast remaining cost) for all assigned resources
ELSE IF Forecast method = None 
    THEN = 0 
ELSE IF Forecast method = Rollup 
    THEN = sum of direct children's Forecast remaining cost</t>
  </si>
  <si>
    <t>Forecast final MHrs</t>
  </si>
  <si>
    <t>Forecast total MHrs</t>
  </si>
  <si>
    <t>Forecast total man hours</t>
  </si>
  <si>
    <t>Forecast final unit cost</t>
  </si>
  <si>
    <t>Forecast total unit cost</t>
  </si>
  <si>
    <t>Forecast remaining unit cost</t>
  </si>
  <si>
    <t>Progress actual start date</t>
  </si>
  <si>
    <t>Qty remaining</t>
  </si>
  <si>
    <t>Remaining qty</t>
  </si>
  <si>
    <t>Remaining quantity</t>
  </si>
  <si>
    <t>Delta from straight line</t>
  </si>
  <si>
    <t>The difference between the Forecast total cost of the Live forecast and the average performance forecast method.</t>
  </si>
  <si>
    <t>IF Forecast method &lt;&gt; Average performance
    THEN IF % complete &gt;= "% Complete value at which delta from straight 
    line calculation utilizes average performance" setting
        THEN = Forecast remaining cost - (Unit cost (to-date)*Qty remaining)
    ELSE
        THEN = Forecast total cost – CB total cost
ELSE
    0</t>
  </si>
  <si>
    <t>CB cost expended %</t>
  </si>
  <si>
    <t>Current budget cost expended percent</t>
  </si>
  <si>
    <t>CB remaining cost %</t>
  </si>
  <si>
    <t>Current budget remaining cost percent</t>
  </si>
  <si>
    <t>CB MHrs expended %</t>
  </si>
  <si>
    <t>Current budget man hours expended percent</t>
  </si>
  <si>
    <t>CB quantity remaining</t>
  </si>
  <si>
    <t>CB remaining qty</t>
  </si>
  <si>
    <t>Current budget remaining quantity</t>
  </si>
  <si>
    <t>CB labor total cost</t>
  </si>
  <si>
    <t>Current budget labor total cost</t>
  </si>
  <si>
    <t>CB total MHrs</t>
  </si>
  <si>
    <t>Current budget total man hours</t>
  </si>
  <si>
    <t>Current budget remaining man hours</t>
  </si>
  <si>
    <t>CB total quantity</t>
  </si>
  <si>
    <t>CB total qty</t>
  </si>
  <si>
    <t>Current budget total quantity</t>
  </si>
  <si>
    <t>CB remaining cost</t>
  </si>
  <si>
    <t>Current budget remaining cost</t>
  </si>
  <si>
    <t>CB total cost</t>
  </si>
  <si>
    <t>Current budget total cost</t>
  </si>
  <si>
    <t>CB unit cost</t>
  </si>
  <si>
    <t>Current budget unit cost</t>
  </si>
  <si>
    <t>SPI</t>
  </si>
  <si>
    <t>/</t>
  </si>
  <si>
    <t>CB planned value (to date)</t>
  </si>
  <si>
    <t>Schedule performance index</t>
  </si>
  <si>
    <t>Actual finish</t>
  </si>
  <si>
    <t>Actual start</t>
  </si>
  <si>
    <t>Early finish</t>
  </si>
  <si>
    <t>Early start</t>
  </si>
  <si>
    <t>Finish</t>
  </si>
  <si>
    <t>Used for time phasing</t>
  </si>
  <si>
    <t>Late finish</t>
  </si>
  <si>
    <t>Late start</t>
  </si>
  <si>
    <t>Start</t>
  </si>
  <si>
    <t>CE productivity factor</t>
  </si>
  <si>
    <t>Current estimate productivity factor</t>
  </si>
  <si>
    <t>CE total equipment-hours</t>
  </si>
  <si>
    <t>CE total eqp hrs</t>
  </si>
  <si>
    <t>Current estimate total equipment hours</t>
  </si>
  <si>
    <t>CE forecast final cost G/L</t>
  </si>
  <si>
    <t>CE forecast total cost G/L</t>
  </si>
  <si>
    <t>Current estimate forecast total cost gain/loss</t>
  </si>
  <si>
    <t>CE forecast cost G/L %</t>
  </si>
  <si>
    <t>Current estimate forecast cost gain loss percent</t>
  </si>
  <si>
    <t>CE forecast unit cost G/L</t>
  </si>
  <si>
    <t>CE forecast unit cost G/L %</t>
  </si>
  <si>
    <t>Current estimate forecast unit cost gain/loss percent</t>
  </si>
  <si>
    <t>CE labor total cost</t>
  </si>
  <si>
    <t>Current estimate labor total cost</t>
  </si>
  <si>
    <t>CE MHr total G/L %</t>
  </si>
  <si>
    <t>Current estimate man hours total gain/loss percent</t>
  </si>
  <si>
    <t>CE forecast final MHr G/L</t>
  </si>
  <si>
    <t>CE forecast MHr G/L</t>
  </si>
  <si>
    <t>CE total MHrs</t>
  </si>
  <si>
    <t>Current estimate forecast man hour gain/loss</t>
  </si>
  <si>
    <t>CE final MHrs</t>
  </si>
  <si>
    <t>Current estimate total man hours</t>
  </si>
  <si>
    <t>CE remaining MHrs</t>
  </si>
  <si>
    <t>CE MHrs earned</t>
  </si>
  <si>
    <t>Current estimate remaining man hours</t>
  </si>
  <si>
    <t>CE MHrs expended %</t>
  </si>
  <si>
    <t>Current estimate man hours expended percent</t>
  </si>
  <si>
    <t>CE CPI</t>
  </si>
  <si>
    <t>Current estimate construction performance index</t>
  </si>
  <si>
    <t>CE remaining equipment-hours</t>
  </si>
  <si>
    <t>CE remaining eqp hrs</t>
  </si>
  <si>
    <t>Current estimate remaining equipment hours</t>
  </si>
  <si>
    <t>CE MHrs G/L (to date) %</t>
  </si>
  <si>
    <t>CE MHrs G/L %</t>
  </si>
  <si>
    <t>Current estimate man hours gain/loss percent</t>
  </si>
  <si>
    <t>CE MHrs G/L (to date)</t>
  </si>
  <si>
    <t>Current estimate man hours gain/loss (to date)</t>
  </si>
  <si>
    <t>CE remaining cost</t>
  </si>
  <si>
    <t>CE cost earned</t>
  </si>
  <si>
    <t>Current estimate remaining cost</t>
  </si>
  <si>
    <t>CE total cost G/L (to date)</t>
  </si>
  <si>
    <t>CE actual cost G/L (to date)</t>
  </si>
  <si>
    <t>Current estimate actual cost gain/loss (to date)</t>
  </si>
  <si>
    <t>CE total cost G/L % (to date)</t>
  </si>
  <si>
    <t>CE actual cost G/L % (to date)</t>
  </si>
  <si>
    <t>Current estimate actual cost gain/loss percent (to date)</t>
  </si>
  <si>
    <t>CE unit cost G/L</t>
  </si>
  <si>
    <t>Current estimate unit cost gain/loss</t>
  </si>
  <si>
    <t>CE unit cost G/L %</t>
  </si>
  <si>
    <t>Current estimate unit cost gain/loss percent</t>
  </si>
  <si>
    <t>CE final cost</t>
  </si>
  <si>
    <t>CE total cost</t>
  </si>
  <si>
    <t>Current estimate total cost</t>
  </si>
  <si>
    <t>CE final unit cost</t>
  </si>
  <si>
    <t>CE unit cost</t>
  </si>
  <si>
    <t>Current estimate unit cost</t>
  </si>
  <si>
    <t>CE MHrs earned (to date)</t>
  </si>
  <si>
    <t>Current estimate man hours earned</t>
  </si>
  <si>
    <t>CE cost earned (to date)</t>
  </si>
  <si>
    <t>Current estimate cost earned</t>
  </si>
  <si>
    <t>CE unit cost (to date)</t>
  </si>
  <si>
    <t>Current estimate unit cost (to date)</t>
  </si>
  <si>
    <t>CBS tag 1</t>
  </si>
  <si>
    <t>Construction equipment total cost (to date)</t>
  </si>
  <si>
    <t>Actual construction equipment cost (to date)</t>
  </si>
  <si>
    <t>Contingency (allowances) total cost (to date)</t>
  </si>
  <si>
    <t>Actual allowance cost (to date)</t>
  </si>
  <si>
    <t>Actual contingency (allowances) cost (to date)</t>
  </si>
  <si>
    <t>Field operated and maintained rented equipment total cost (to date)</t>
  </si>
  <si>
    <t>Actual FOM rented equipment cost (to date)</t>
  </si>
  <si>
    <t>Actual field operated and maintained rented equipment cost (to date)</t>
  </si>
  <si>
    <t>General and administrative total cost (to date)</t>
  </si>
  <si>
    <t>Actual G &amp; A cost (to date)</t>
  </si>
  <si>
    <t>Actual general and administrative expense cost (to date)</t>
  </si>
  <si>
    <t>Labor total cost (to date)</t>
  </si>
  <si>
    <t>Actual labor cost (to date)</t>
  </si>
  <si>
    <t>Materials total cost (to date)</t>
  </si>
  <si>
    <t>Actual materials cost (to date)</t>
  </si>
  <si>
    <t>Subcontract total cost (to date)</t>
  </si>
  <si>
    <t>Actual subcontract cost (to date)</t>
  </si>
  <si>
    <t>Supplies total cost (to date)</t>
  </si>
  <si>
    <t>Actual supplies cost (to date)</t>
  </si>
  <si>
    <t>Undefined total cost (to date)</t>
  </si>
  <si>
    <t>Actual undefined cost (to date)</t>
  </si>
  <si>
    <t>CB unit cost G/L</t>
  </si>
  <si>
    <t>Current budget unit cost gain/loss</t>
  </si>
  <si>
    <t>CB unit cost G/L %</t>
  </si>
  <si>
    <t>Current budget unit cost gain/loss percent</t>
  </si>
  <si>
    <t>CB CPI</t>
  </si>
  <si>
    <t>Current budget construction performance indicator</t>
  </si>
  <si>
    <t>CB forecast unit cost G/L</t>
  </si>
  <si>
    <t>Current budget forecast unit cost gain/loss</t>
  </si>
  <si>
    <t>CB forecast unit cost G/L %</t>
  </si>
  <si>
    <t>Current budget forecast unit cost gain/loss percent</t>
  </si>
  <si>
    <t>CB forecast G/L</t>
  </si>
  <si>
    <t>Current budget forecast gain/loss</t>
  </si>
  <si>
    <t>CB forecast G/L %</t>
  </si>
  <si>
    <t>Current budget forecast gain/loss percent</t>
  </si>
  <si>
    <t>CB forecast final MHr G/L %</t>
  </si>
  <si>
    <t>CB forecast total MHr G/L %</t>
  </si>
  <si>
    <t>Current budget forecast total man hour gain/loss percent</t>
  </si>
  <si>
    <t>CB MHrs G/L % (to date)</t>
  </si>
  <si>
    <t>Current budget man hours gain/loss percent</t>
  </si>
  <si>
    <t>CB forecast final MHr G/L</t>
  </si>
  <si>
    <t>CB forecast total MHr G/L</t>
  </si>
  <si>
    <t>Current budget forecast total man hour gain/loss</t>
  </si>
  <si>
    <t>CB MHrs G/L (to date)</t>
  </si>
  <si>
    <t>Current budget man hours gain/loss (to date)</t>
  </si>
  <si>
    <t>CE equipment-Hrs (to date)</t>
  </si>
  <si>
    <t>CE eqp hrs earned</t>
  </si>
  <si>
    <t>Current estimate equipment hours earned</t>
  </si>
  <si>
    <t>CE equipment-Hrs/Unit</t>
  </si>
  <si>
    <t>CE eqp hrs/unit</t>
  </si>
  <si>
    <t>Current estimate equipment hours per unit</t>
  </si>
  <si>
    <t>CE units/eqp hr</t>
  </si>
  <si>
    <t>Current estimate units per equipment hour</t>
  </si>
  <si>
    <t>CE MHrs/Unit</t>
  </si>
  <si>
    <t>CE MHrs/unit</t>
  </si>
  <si>
    <t>Current estimate man hours per unit</t>
  </si>
  <si>
    <t>CE Units/MHr</t>
  </si>
  <si>
    <t>CE units/MHr</t>
  </si>
  <si>
    <t>Current estimate units per man hour</t>
  </si>
  <si>
    <t>CB construction equipment total cost</t>
  </si>
  <si>
    <t>Current budget construction equipment total cost</t>
  </si>
  <si>
    <t>CB contingency (allowances) total cost</t>
  </si>
  <si>
    <t>CB allowance total cost</t>
  </si>
  <si>
    <t>Current budget cotingency (allowances) total cost</t>
  </si>
  <si>
    <t>CB cost burn rate</t>
  </si>
  <si>
    <t>Current budget cost burn rate</t>
  </si>
  <si>
    <t>CB fixed fees and services total cost</t>
  </si>
  <si>
    <t>CB fees total cost</t>
  </si>
  <si>
    <t>Current budget fixed fees and services total cost</t>
  </si>
  <si>
    <t>CB field operated &amp; maintained rented equipment total cost</t>
  </si>
  <si>
    <t>CB FOM rented equipment total cost</t>
  </si>
  <si>
    <t>Current budget field operated and maintained rented equipment total cost</t>
  </si>
  <si>
    <t>CB general and administrative total cost</t>
  </si>
  <si>
    <t>CB G &amp; A total cost</t>
  </si>
  <si>
    <t>Current budget general and administrative expense total cost</t>
  </si>
  <si>
    <t>CB man hour burn rate</t>
  </si>
  <si>
    <t>Current budget man hour burn rate</t>
  </si>
  <si>
    <t>CB materials total cost</t>
  </si>
  <si>
    <t>Current budget materials total cost</t>
  </si>
  <si>
    <t>CB subcontract total cost</t>
  </si>
  <si>
    <t>Current budget subcontract total cost</t>
  </si>
  <si>
    <t>CB supplies total cost</t>
  </si>
  <si>
    <t>Current budget supplies total cost</t>
  </si>
  <si>
    <t>CB undefined total cost</t>
  </si>
  <si>
    <t>Current budget undefined total cost</t>
  </si>
  <si>
    <t>CE construction equipment total cost</t>
  </si>
  <si>
    <t>Current estimate construction equipment total cost</t>
  </si>
  <si>
    <t>CE contingency (allowances) total cost</t>
  </si>
  <si>
    <t>CE allowance total cost</t>
  </si>
  <si>
    <t>Current estimate contingency (allowances) total cost</t>
  </si>
  <si>
    <t>CE cost burn rate</t>
  </si>
  <si>
    <t>Current estimate cost burn rate</t>
  </si>
  <si>
    <t>CE field owned &amp; maintained rented equipment total cost</t>
  </si>
  <si>
    <t>CE FOM rented equipment total cost</t>
  </si>
  <si>
    <t>Current estimate field operated and maintained rented equipment total cost</t>
  </si>
  <si>
    <t>CE general and administrative total cost</t>
  </si>
  <si>
    <t>CE G &amp; A total cost</t>
  </si>
  <si>
    <t>Current estimate general and administrative expense total cost</t>
  </si>
  <si>
    <t>CE man hour burn rate</t>
  </si>
  <si>
    <t>CE MHr burn rate</t>
  </si>
  <si>
    <t>Current estimate man hour burn rate</t>
  </si>
  <si>
    <t>CE materials total cost</t>
  </si>
  <si>
    <t>Current estimate materials total cost</t>
  </si>
  <si>
    <t>CE subcontract total cost</t>
  </si>
  <si>
    <t>Current estimate subcontract total cost</t>
  </si>
  <si>
    <t>CE supplies total cost</t>
  </si>
  <si>
    <t>Current estimate supplies total cost</t>
  </si>
  <si>
    <t>CE undefined total cost</t>
  </si>
  <si>
    <t>Current estimate undefined total cost</t>
  </si>
  <si>
    <t>Compensation factor (to date)</t>
  </si>
  <si>
    <t>CE contingency (allowances) unit cost</t>
  </si>
  <si>
    <t>CE allowance unit cost</t>
  </si>
  <si>
    <t>Current estimate contingency (allowances) unit cost</t>
  </si>
  <si>
    <t>Cost curve</t>
  </si>
  <si>
    <t>Cost source</t>
  </si>
  <si>
    <t xml:space="preserve">Determines which method of estimation is being utilized for current estimate values. </t>
  </si>
  <si>
    <t>CB total cost G/L % (to date)</t>
  </si>
  <si>
    <t>CB total cost G/L %</t>
  </si>
  <si>
    <t>Current budget total cost gain/loss percent</t>
  </si>
  <si>
    <t>Data source</t>
  </si>
  <si>
    <t>CBS tag 11</t>
  </si>
  <si>
    <t>CBS user defined 3</t>
  </si>
  <si>
    <t>CBS tag 12</t>
  </si>
  <si>
    <t>Forecast construction equipment total cost</t>
  </si>
  <si>
    <t>Forecast contingency (allowances) total cost</t>
  </si>
  <si>
    <t>Forecast allowance total cost</t>
  </si>
  <si>
    <t>Forecast fixed fees and services total cost</t>
  </si>
  <si>
    <t>Forecast fees total cost</t>
  </si>
  <si>
    <t>Forecast field operated and maintained rented equipment total cost</t>
  </si>
  <si>
    <t>Forecast FOM rented equipment total cost</t>
  </si>
  <si>
    <t>Forecast field operated and maintained equipment total cost</t>
  </si>
  <si>
    <t>Forecast general and administrative total cost</t>
  </si>
  <si>
    <t>Forecast G &amp; A total cost</t>
  </si>
  <si>
    <t>Forecast general and administrative expense total cost</t>
  </si>
  <si>
    <t>Forecast materials total cost</t>
  </si>
  <si>
    <t>Forecast subcontract total cost</t>
  </si>
  <si>
    <t>Forecast supplies total cost</t>
  </si>
  <si>
    <t>Forecast undefined total cost</t>
  </si>
  <si>
    <t>CE general and administrative unit cost</t>
  </si>
  <si>
    <t>CE G &amp; A unit cost</t>
  </si>
  <si>
    <t>Current estimate general and administrative expense unit cost</t>
  </si>
  <si>
    <t>Has as-built entries</t>
  </si>
  <si>
    <t>Indicator that represents if actuals have been claimed against that cost item or not</t>
  </si>
  <si>
    <t>CBS user defined 10</t>
  </si>
  <si>
    <t>CBS tag 13</t>
  </si>
  <si>
    <t>LEI (to date)</t>
  </si>
  <si>
    <t>Labor efficiency index (to date)</t>
  </si>
  <si>
    <t>Notes</t>
  </si>
  <si>
    <t>OB unit cost</t>
  </si>
  <si>
    <t>Original budget unit cost</t>
  </si>
  <si>
    <t>OB take off quantity</t>
  </si>
  <si>
    <t>OB total qty</t>
  </si>
  <si>
    <t>Original budget total quantity</t>
  </si>
  <si>
    <t>OB MHrs</t>
  </si>
  <si>
    <t>OB total MHrs</t>
  </si>
  <si>
    <t>Original budget total man hours</t>
  </si>
  <si>
    <t>OB total cost</t>
  </si>
  <si>
    <t>Original budget total cost</t>
  </si>
  <si>
    <t>OB UoM</t>
  </si>
  <si>
    <t>Original budget unit of measure</t>
  </si>
  <si>
    <t>OB construction equipment total cost</t>
  </si>
  <si>
    <t>Original budget construction equipment total cost</t>
  </si>
  <si>
    <t>OB contingency (allowances) total cost</t>
  </si>
  <si>
    <t>OB allowance total cost</t>
  </si>
  <si>
    <t>Original budget contingency (allowances) total cost</t>
  </si>
  <si>
    <t>OB fixed fees and services total cost</t>
  </si>
  <si>
    <t>OB fees total cost</t>
  </si>
  <si>
    <t>Original budget fixed fees and services total cost</t>
  </si>
  <si>
    <t>OB field maintained &amp; operated rented equipment total cost</t>
  </si>
  <si>
    <t>OB FOM rented equipment total cost</t>
  </si>
  <si>
    <t>Original budget field operated and maintained rented equipment total cost</t>
  </si>
  <si>
    <t>OB general and administrative total cost</t>
  </si>
  <si>
    <t>OB G &amp; A total cost</t>
  </si>
  <si>
    <t>Original budget general and administrative expense total cost</t>
  </si>
  <si>
    <t>OB labor total cost</t>
  </si>
  <si>
    <t>Original budget labor total cost</t>
  </si>
  <si>
    <t>OB materials total cost</t>
  </si>
  <si>
    <t>Original budget materials total cost</t>
  </si>
  <si>
    <t>OB subcontract total cost</t>
  </si>
  <si>
    <t>Original budget subcontract total cost</t>
  </si>
  <si>
    <t>OB supplies total cost</t>
  </si>
  <si>
    <t>Original budget supplies total cost</t>
  </si>
  <si>
    <t>OB undefined total cost</t>
  </si>
  <si>
    <t>Original budget undefined total cost</t>
  </si>
  <si>
    <t>Pay item assignment</t>
  </si>
  <si>
    <t>Plug days</t>
  </si>
  <si>
    <t>Qty driver</t>
  </si>
  <si>
    <t>Quantity driver</t>
  </si>
  <si>
    <t xml:space="preserve">Superior cost item: When the parent Forecast (T/O) qty is updated, this item will update by the same ratio of change. 
Fixed: Forecast (T/O) qty will not update when the parent qty is changed. </t>
  </si>
  <si>
    <t>CBS tag 14</t>
  </si>
  <si>
    <t>CBS user defined 1</t>
  </si>
  <si>
    <t>Roll up schedule</t>
  </si>
  <si>
    <t>CBS tag 15</t>
  </si>
  <si>
    <t>Scale 1</t>
  </si>
  <si>
    <t xml:space="preserve">When using estimating resources to produce current estimate values, this is the percent of labor time charged at Scale 1 unit rates. </t>
  </si>
  <si>
    <t>Scale 2</t>
  </si>
  <si>
    <t xml:space="preserve">When using estimating resources to produce current estimate values, this is the percent of labor time charged at Scale 2 unit rates. </t>
  </si>
  <si>
    <t>Scale 3</t>
  </si>
  <si>
    <t xml:space="preserve">When using estimating resources to produce current estimate values, this is the percent of labor time charged at Scale 3 unit rates. </t>
  </si>
  <si>
    <t>Schedule plug days</t>
  </si>
  <si>
    <t>Schedule WBS</t>
  </si>
  <si>
    <t>Schedule work breakdown structure</t>
  </si>
  <si>
    <t>Scheduled</t>
  </si>
  <si>
    <t>Used to determine if schedule information is integrated</t>
  </si>
  <si>
    <t>CBS user defined 2</t>
  </si>
  <si>
    <t>CBS tag 16</t>
  </si>
  <si>
    <t>CBS tag 17</t>
  </si>
  <si>
    <t>CBS tag 18</t>
  </si>
  <si>
    <t>CBS tag 19</t>
  </si>
  <si>
    <t>CE undefined unit cost</t>
  </si>
  <si>
    <t>Current estimate undefined unit cost</t>
  </si>
  <si>
    <t>CBS user defined 11</t>
  </si>
  <si>
    <t>CBS user defined 12</t>
  </si>
  <si>
    <t>CBS user defined 13</t>
  </si>
  <si>
    <t>CBS user defined 14</t>
  </si>
  <si>
    <t>CBS user defined 15</t>
  </si>
  <si>
    <t>CBS user defined 4</t>
  </si>
  <si>
    <t>CBS user defined 5</t>
  </si>
  <si>
    <t>CBS user defined 6</t>
  </si>
  <si>
    <t>CBS user defined 7</t>
  </si>
  <si>
    <t>CBS user defined 8</t>
  </si>
  <si>
    <t>CBS tag 2</t>
  </si>
  <si>
    <t>CBS user defined 9</t>
  </si>
  <si>
    <t>CBS tag 20</t>
  </si>
  <si>
    <t>CBS contribute quantity</t>
  </si>
  <si>
    <t>CBS contribute qty</t>
  </si>
  <si>
    <t>Cost breakdown structure contribute quantity</t>
  </si>
  <si>
    <t xml:space="preserve">When checked and the UoM of this item matches the parent, the Forecast (T/O) qty adds with any other selected siblings to the parent. </t>
  </si>
  <si>
    <t>CBS tag 21</t>
  </si>
  <si>
    <t>CBS tag 22</t>
  </si>
  <si>
    <t>CBS tag 23</t>
  </si>
  <si>
    <t>CBS tag 24</t>
  </si>
  <si>
    <t>CBS tag 25</t>
  </si>
  <si>
    <t>CBS tag 3</t>
  </si>
  <si>
    <t>CBS tag 4</t>
  </si>
  <si>
    <t>CBS tag 5</t>
  </si>
  <si>
    <t>CBS tag 6</t>
  </si>
  <si>
    <t>CBS tag 7</t>
  </si>
  <si>
    <t>CBS tag 8</t>
  </si>
  <si>
    <t>CBS tag 9</t>
  </si>
  <si>
    <t>CBS tag 10</t>
  </si>
  <si>
    <t>Engineer</t>
  </si>
  <si>
    <t>Forecast Mhr (to date)</t>
  </si>
  <si>
    <t>Forecast MHrs earned</t>
  </si>
  <si>
    <t>Forecast man hours earned</t>
  </si>
  <si>
    <t>Labor unit cost (to date)</t>
  </si>
  <si>
    <t>Actual labor unit cost (to date)</t>
  </si>
  <si>
    <t>Improvement factor</t>
  </si>
  <si>
    <t>Forecast notes</t>
  </si>
  <si>
    <t>CB MHrs/unit</t>
  </si>
  <si>
    <t>Current budget man hours per unit</t>
  </si>
  <si>
    <t>CB unit/MHr</t>
  </si>
  <si>
    <t>CB units/Mhr</t>
  </si>
  <si>
    <t>Current budget units per man hour</t>
  </si>
  <si>
    <t>CB earned unit cost</t>
  </si>
  <si>
    <t>Current budget earned unit cost</t>
  </si>
  <si>
    <t>CB labor unit cost</t>
  </si>
  <si>
    <t>Current budget labor unit cost</t>
  </si>
  <si>
    <t>CB earned Qty</t>
  </si>
  <si>
    <t>CB earned qty</t>
  </si>
  <si>
    <t>Current budget earned quantity</t>
  </si>
  <si>
    <t>Forecast remaining construction equipment cost</t>
  </si>
  <si>
    <t>Forecast remaining field operated and maintained rented equipment cost</t>
  </si>
  <si>
    <t>Forecast remaining FOM rented equipment cost</t>
  </si>
  <si>
    <t>Forecast remaining field operated and maintained equipment cost</t>
  </si>
  <si>
    <t>Forecast remaining supplies cost</t>
  </si>
  <si>
    <t>Forecast remaining materials cost</t>
  </si>
  <si>
    <t>Forecast remaining subcontract cost</t>
  </si>
  <si>
    <t>Forecast remaining fixed fees and services cost</t>
  </si>
  <si>
    <t>Forecast remaining fees cost</t>
  </si>
  <si>
    <t>Forecast remaining contingency (allowances) cost</t>
  </si>
  <si>
    <t>Forecast remaining allowance total cost</t>
  </si>
  <si>
    <t>Forecast remaining general and administrative cost</t>
  </si>
  <si>
    <t>Forecast remaining G &amp; A cost</t>
  </si>
  <si>
    <t>Forecast remaining general and administrative expense cost</t>
  </si>
  <si>
    <t>Forecast remaining undefined cost</t>
  </si>
  <si>
    <t>Approved budget changes</t>
  </si>
  <si>
    <t>CB Total Cost</t>
  </si>
  <si>
    <t>OB Total Cost</t>
  </si>
  <si>
    <t>CE labor cost/MHr</t>
  </si>
  <si>
    <t>CE total labor cost/MHr</t>
  </si>
  <si>
    <t>Current estimate total labor cost per man hour</t>
  </si>
  <si>
    <t>CE equipment cost/Hr</t>
  </si>
  <si>
    <t>CE eqp cost/hr</t>
  </si>
  <si>
    <t>Current estimate equipment cost per hour</t>
  </si>
  <si>
    <t>Forecast final revenue</t>
  </si>
  <si>
    <t>Forecast total revenue</t>
  </si>
  <si>
    <t>IF Pay item assignment &lt;&gt; blank
    THEN IF Assigned pay item has Billing method = Cost plus
        THEN IF Pay item revenue forecast method = Earned 
            THEN IF Cost source = Plug
                THEN CE revenue amount
            ELSE
                THEN Forecast total revenue (labor resource) + Forecast total          
                revenue (construction equipment resource) + Forecast total 
                revenue (all other resources)
        ELSE IF Pay item revenue forecast method = Billed
            THEN IF all of the Billed revenue is assigned to cost item(s)
                THEN Forecast remaining revenue + Billed revenue assigned to the 
                cost item
            ELSE
                THEN Forecast remaining revenue + (Billed Revenue of the pay 
                item unassigned to a cost item * (CE total cost of the cost item/CE   
                total cost of all cost items assigned to the pay item) + Billed 
                Revenue assigned to the cost item)
        ELSE IF Pay item revenue forecast method = Manual
            THEN Pay item Forecast total revenue * (CE total cost of the cost 
            item/CE total cost of all cost items assigned to the pay item) 
    ELSE IF Assigned pay item has billing method = Fixed final price OR Unit 
    price
        THEN Pay item forecast total revenue * Earning %
ELSE
    0</t>
  </si>
  <si>
    <t>Forecast unit revenue</t>
  </si>
  <si>
    <t>Forecast revenue unit cost</t>
  </si>
  <si>
    <t>Pay item Forecast (T/O) qty</t>
  </si>
  <si>
    <t>Forecast revenue earned</t>
  </si>
  <si>
    <t>This depends on Earnings timing rules as well</t>
  </si>
  <si>
    <t>Forecast remaining revenue</t>
  </si>
  <si>
    <t>Forecast final margin</t>
  </si>
  <si>
    <t>Forecast total margin</t>
  </si>
  <si>
    <t>Forecast % margin</t>
  </si>
  <si>
    <t>Forecast percent margin</t>
  </si>
  <si>
    <t>Hide in plan and progress</t>
  </si>
  <si>
    <t>Hide in Plan and Progress</t>
  </si>
  <si>
    <t>The cost item can't be claimed against in Plan or Progress when checked.</t>
  </si>
  <si>
    <t>As-built lock</t>
  </si>
  <si>
    <t xml:space="preserve">The cost item can't receive claimed actuals when checked. </t>
  </si>
  <si>
    <t>Phased forecast remaining cost delta</t>
  </si>
  <si>
    <t>Total sum of remaining cost in open phased forecast cells</t>
  </si>
  <si>
    <t>Phased forecast remaining MHrs delta</t>
  </si>
  <si>
    <t>Total sum of remaining MHrs in open phased forecast cells</t>
  </si>
  <si>
    <t>Phased forecast remaining man hours delta</t>
  </si>
  <si>
    <t>Phased forecast remaining qty delta</t>
  </si>
  <si>
    <t>Total sum of remaining qty in open phased forecast cells</t>
  </si>
  <si>
    <t>Phased forecast remaining quantity delta</t>
  </si>
  <si>
    <t>Baseline schedule ID</t>
  </si>
  <si>
    <t xml:space="preserve">Used to map to the representative line item in the baseline schedule for integrations. </t>
  </si>
  <si>
    <t>Baseline actual finish</t>
  </si>
  <si>
    <t>Baseline actual start</t>
  </si>
  <si>
    <t>Baseline early finish</t>
  </si>
  <si>
    <t>Baseline early start</t>
  </si>
  <si>
    <t>Baseline finish</t>
  </si>
  <si>
    <t>Baseline late finish</t>
  </si>
  <si>
    <t>Baseline late start</t>
  </si>
  <si>
    <t>Baseline start</t>
  </si>
  <si>
    <t>Baseline plug days</t>
  </si>
  <si>
    <t>Baseline roll up schedule</t>
  </si>
  <si>
    <t>Baseline schedule plug days</t>
  </si>
  <si>
    <t>Baseline schedule WBS</t>
  </si>
  <si>
    <t>Baseline schedule work breakdown structure</t>
  </si>
  <si>
    <t>Baseline scheduled</t>
  </si>
  <si>
    <t>CB labor cost/MHr</t>
  </si>
  <si>
    <t>CB total labor cost/MHr</t>
  </si>
  <si>
    <t>Current budget total labor cost per man hour</t>
  </si>
  <si>
    <t>Total committed cost</t>
  </si>
  <si>
    <t>Committed total cost</t>
  </si>
  <si>
    <t>Total value of contractual obligations</t>
  </si>
  <si>
    <t>Open committed cost</t>
  </si>
  <si>
    <t>Committed remaining cost</t>
  </si>
  <si>
    <t>Remaining value of contractual obligations</t>
  </si>
  <si>
    <t>Forecast cost change</t>
  </si>
  <si>
    <t>Current Forecast total cost</t>
  </si>
  <si>
    <t>Previous month forecast total cost</t>
  </si>
  <si>
    <t>Forecast cost G/L change</t>
  </si>
  <si>
    <t>Current CB forecast total cost G/L</t>
  </si>
  <si>
    <t>Previous month CB forecast total cost G/L</t>
  </si>
  <si>
    <t>Forecast cost gain/loss change</t>
  </si>
  <si>
    <t>Number of contracts</t>
  </si>
  <si>
    <t>Number of associated contracts in the Contract application</t>
  </si>
  <si>
    <t>Last estimated actuals reversal</t>
  </si>
  <si>
    <t>Last estimated actual cost reversal</t>
  </si>
  <si>
    <t>Date and time estimated cost was negated to zero</t>
  </si>
  <si>
    <t>Pending budget cost</t>
  </si>
  <si>
    <t>Pending budget move or contract adjustment value awaiting approval</t>
  </si>
  <si>
    <t>Estimated actual man hours</t>
  </si>
  <si>
    <t>Estimated man hours based on quantity claimed or hours claimed in Progress. Can reverse this value when confirmed hours are receieved.</t>
  </si>
  <si>
    <t>Confirmed actual man hours</t>
  </si>
  <si>
    <t>Verified expendend man hours</t>
  </si>
  <si>
    <t>Estimated actual equipment hours</t>
  </si>
  <si>
    <t>Estimated equipment hours based on quantity claimed or hours claimed in Progress. Can reverse this value when confirmed hours are receieved.</t>
  </si>
  <si>
    <t>Confirmed actual equipment hours</t>
  </si>
  <si>
    <t>Verified expended equipment hours</t>
  </si>
  <si>
    <t>Last estimated actual man hours reversal</t>
  </si>
  <si>
    <t>Date and time estimated man hours were negated to zero</t>
  </si>
  <si>
    <t>Last estimated actual equip hours reversal</t>
  </si>
  <si>
    <t>Last estimated actual eqp hours reversal</t>
  </si>
  <si>
    <t>Last estimated actual equipment hours reversal</t>
  </si>
  <si>
    <t>Date and time esimated equipment hours were negated to zero</t>
  </si>
  <si>
    <t>Budget lock status</t>
  </si>
  <si>
    <t>Indicator that represents if the current and original budget values are locked or not</t>
  </si>
  <si>
    <t>Current budget schedule planned value (to date)</t>
  </si>
  <si>
    <t>IF Time phased budget is being used 
    Then CB planned value = mx + b
         WHERE m = Current Fiscal Time phased budget cost / (Current fiscal month end date - Current fiscal period month start date)
          b = sum(Time phased budget cost in the past fiscal periods 
          x = today's date - current fiscal period month start date
ELSE IF Time phased budget is not being used 
    Then CB planned value = Value % (additive) * CB total Cost
           WHERE Value % (additive) = mx + B
           m = Slope of the cost curve segment
            x = Total duration % - To duration %
           b = Value % (additive) of the cost curve segment</t>
  </si>
  <si>
    <t>Actual vendor MHrs (to date)</t>
  </si>
  <si>
    <t>Actual vendor man hours claimed (to date)</t>
  </si>
  <si>
    <t>Assigned vendor</t>
  </si>
  <si>
    <t>Associated vendor to the Contracts containing this cost item or manually selected.</t>
  </si>
  <si>
    <t>CBS URL 1</t>
  </si>
  <si>
    <t>Cost breakdown structure uniform resource locator 1</t>
  </si>
  <si>
    <t>URL is configured in settings.</t>
  </si>
  <si>
    <t>CBS URL 2</t>
  </si>
  <si>
    <t>Cost breakdown structure uniform resource locator 2</t>
  </si>
  <si>
    <t>CBS URL 3</t>
  </si>
  <si>
    <t>Cost breakdown structure uniform resource locator 3</t>
  </si>
  <si>
    <t>CBS URL 4</t>
  </si>
  <si>
    <t>Cost breakdown structure uniform resource locator 4</t>
  </si>
  <si>
    <t>CBS URL 5</t>
  </si>
  <si>
    <t>Cost breakdown structure uniform resource locator 5</t>
  </si>
  <si>
    <t>Issue</t>
  </si>
  <si>
    <t>Can select an issue number from Change</t>
  </si>
  <si>
    <t>Resources</t>
  </si>
  <si>
    <t>Number of estimate resources employed to the cost item</t>
  </si>
  <si>
    <t>Rework</t>
  </si>
  <si>
    <t>Indicates if the cost item was rework or not</t>
  </si>
  <si>
    <t>Name</t>
  </si>
  <si>
    <t>Date</t>
  </si>
  <si>
    <t>Tab</t>
  </si>
  <si>
    <t>IS Column Name</t>
  </si>
  <si>
    <t>Field Changed</t>
  </si>
  <si>
    <t>Value Before</t>
  </si>
  <si>
    <t>Value After</t>
  </si>
  <si>
    <t>Morgan</t>
  </si>
  <si>
    <t>C B-MH Earned (To Date)</t>
  </si>
  <si>
    <t>Rollup Rules</t>
  </si>
  <si>
    <t>[blank]</t>
  </si>
  <si>
    <t>Sum of children one level below</t>
  </si>
  <si>
    <t>C E-Eqp Hours Earned</t>
  </si>
  <si>
    <t>C E-MH Earned (To Date)</t>
  </si>
  <si>
    <t>C E-Cost Earned (To Date)</t>
  </si>
  <si>
    <t>Estimate Resource Library</t>
  </si>
  <si>
    <t>Tabs</t>
  </si>
  <si>
    <t>Added this sheet to the workbook</t>
  </si>
  <si>
    <t>Cost Item Details - Resources</t>
  </si>
  <si>
    <t xml:space="preserve">Bridgette </t>
  </si>
  <si>
    <t>Uploaded latest version to confluence</t>
  </si>
  <si>
    <t>CBS Data Block Master</t>
  </si>
  <si>
    <t xml:space="preserve">C B-Forecast Final MH G/L % </t>
  </si>
  <si>
    <t>added %</t>
  </si>
  <si>
    <t xml:space="preserve">C B-Forecast Final MH G/L </t>
  </si>
  <si>
    <t>C B-MH G/L % (To Date)</t>
  </si>
  <si>
    <t>C B-MH G/L (To Date)</t>
  </si>
  <si>
    <t>ALL</t>
  </si>
  <si>
    <t>[Mapping] Column from Estimate Resource Library</t>
  </si>
  <si>
    <t>null</t>
  </si>
  <si>
    <t>added column</t>
  </si>
  <si>
    <t>added a column to map the column from the estimate resource library to the cost item details slideout</t>
  </si>
  <si>
    <t>added a column for the intended IS column name</t>
  </si>
  <si>
    <t>Added Column "Visible in Rate Record Setup section"</t>
  </si>
  <si>
    <t>Added designation of rows to be visible in order of operation</t>
  </si>
  <si>
    <t>Resource Calculations</t>
  </si>
  <si>
    <t>ALL!</t>
  </si>
  <si>
    <t>added tab</t>
  </si>
  <si>
    <t>Data Type (Validation)</t>
  </si>
  <si>
    <t>Added</t>
  </si>
  <si>
    <t>Added column</t>
  </si>
  <si>
    <t>Added column for purposes of Paste user story</t>
  </si>
  <si>
    <t>Emmanuel</t>
  </si>
  <si>
    <t>C E-FOM Rented Eqp-Unit Cost</t>
  </si>
  <si>
    <t>Descr: Fully Operated and Maintained Rented Equipment Total Cost         Formula: C E-FOM Rented Equipment Total Cost / Forecast (T/O) Qty</t>
  </si>
  <si>
    <t>Descr: Fully Operated and Maintained Rented Equipment Unit Cost         Formula: C E-FOM Rented Equipment Total Cost / Forecast (T/O) Qty</t>
  </si>
  <si>
    <t>Updated tool tips to correct description (US 213846)</t>
  </si>
  <si>
    <t>C E-G &amp; A Unit Cost</t>
  </si>
  <si>
    <t>Tool Tip (New)</t>
  </si>
  <si>
    <t>Descr: Current Budget General And Administrative Expense Unit Cost         Formula: C E-G &amp; A Total Cost / Forecast (T/O) Qty</t>
  </si>
  <si>
    <t>Descr: Current Estimate General And Administrative Expense Unit Cost         Formula: C E-G &amp; A Total Cost / Forecast (T/O) Qty</t>
  </si>
  <si>
    <t>C B-Earned Unit Cost</t>
  </si>
  <si>
    <t>C B-Total Cost</t>
  </si>
  <si>
    <t>C B-Earned Total Cost (To Date)</t>
  </si>
  <si>
    <t>Changed to correct equation</t>
  </si>
  <si>
    <t>Forecast (T/O) Qty</t>
  </si>
  <si>
    <t>Qty Complete (To Date)</t>
  </si>
  <si>
    <t>C B-Earned Qty</t>
  </si>
  <si>
    <t>Descr: Current Budget Earned Man Hours         Formula: % Complete * C B-Total Quantity</t>
  </si>
  <si>
    <t>Descr: Current Budget Earned Quantity          Formula: % Complete * C B-Total Quantity</t>
  </si>
  <si>
    <t>Plan Qty</t>
  </si>
  <si>
    <t>Descr: Sum of Plan component quantities         Formula: N/A</t>
  </si>
  <si>
    <t xml:space="preserve">Forecast Remaining Construction Equipment Cost </t>
  </si>
  <si>
    <t>Descr: Forecast Remaining Construction Equipment Cost          Formula: N/A</t>
  </si>
  <si>
    <t xml:space="preserve">Forecast Remaining F O M Rented Equipment Cost </t>
  </si>
  <si>
    <t>Descr: Forecast Remaining Fully Operated and Maintained Rented Equipment Cost          Formula: N/A</t>
  </si>
  <si>
    <t xml:space="preserve">Forecast Remaining Supplies Cost </t>
  </si>
  <si>
    <t>Descr: Forecast Remaining Supplies Cost          Formula: N/A</t>
  </si>
  <si>
    <t xml:space="preserve">Forecast Remaining Materials Cost </t>
  </si>
  <si>
    <t>Descr: Forecast Remaining Materials Cost          Formula: N/A</t>
  </si>
  <si>
    <t xml:space="preserve">Forecast Remaining Subcontract Cost </t>
  </si>
  <si>
    <t>Descr: Forecast Remaining Subcontract Cost          Formula: N/A</t>
  </si>
  <si>
    <t xml:space="preserve">Forecast Remaining Fixed Fees and Services Cost </t>
  </si>
  <si>
    <t>Descr: Forecast Remaining Fixed Fees and Services Cost          Formula: N/A</t>
  </si>
  <si>
    <t xml:space="preserve">Forecast Remaining Contingency ( Allowances) Cost </t>
  </si>
  <si>
    <t>Descr: Forecast Remaining Contingency ( Allowances) Cost          Formula: N/A</t>
  </si>
  <si>
    <t xml:space="preserve">Forecast Remaining G &amp; A Cost </t>
  </si>
  <si>
    <t>Descr: Forecast Remaining General And Administrative Cost          Formula: N/A</t>
  </si>
  <si>
    <t xml:space="preserve">Forecast Remaining Undefined Cost </t>
  </si>
  <si>
    <t>Descr: Forecast Remaining Undefined Cost          Formula: N/A</t>
  </si>
  <si>
    <t>Multiple</t>
  </si>
  <si>
    <t>Strke through on all the ACS values in the 'CBS Data Block Master' tab</t>
  </si>
  <si>
    <t>ACS</t>
  </si>
  <si>
    <t>Release</t>
  </si>
  <si>
    <t xml:space="preserve">Updated release to R3 on the User Defined Fields and tags 6-20 </t>
  </si>
  <si>
    <t>C E-Forecast Unit Cost G/L</t>
  </si>
  <si>
    <t>Dependencies</t>
  </si>
  <si>
    <t>corrected the equation. Was swapped around before</t>
  </si>
  <si>
    <t>Unlock? Column Created</t>
  </si>
  <si>
    <t>Created the column for US</t>
  </si>
  <si>
    <t>Column: AH - Clear Data on Budget Unlock</t>
  </si>
  <si>
    <t>Column: AI - On Budget Lock - Copy Value from:</t>
  </si>
  <si>
    <t>Column: AJ - Excel Import - Map Column</t>
  </si>
  <si>
    <t>Ashima</t>
  </si>
  <si>
    <t>Maint. Man-Hours</t>
  </si>
  <si>
    <t>Data type</t>
  </si>
  <si>
    <t>subtotal</t>
  </si>
  <si>
    <t>Number</t>
  </si>
  <si>
    <t>=</t>
  </si>
  <si>
    <t>Validation failure error message/tool tip</t>
  </si>
  <si>
    <t>All</t>
  </si>
  <si>
    <t>None</t>
  </si>
  <si>
    <t>Validation</t>
  </si>
  <si>
    <t>Validation for Excel Import</t>
  </si>
  <si>
    <t>Estimate Import - Map Column</t>
  </si>
  <si>
    <t>Map</t>
  </si>
  <si>
    <t>Create for estimate import - mapping page.</t>
  </si>
  <si>
    <t>Order in the Data Block</t>
  </si>
  <si>
    <t>Column Chooser Category</t>
  </si>
  <si>
    <t>Permissions Level</t>
  </si>
  <si>
    <t>Kiewit Custom HD Column Name</t>
  </si>
  <si>
    <t>HD Default Column Name</t>
  </si>
  <si>
    <t>Tool Tip</t>
  </si>
  <si>
    <t>Column Detailed Description</t>
  </si>
  <si>
    <t>Formula</t>
  </si>
  <si>
    <t>Editable in Workspace</t>
  </si>
  <si>
    <t>User Story</t>
  </si>
  <si>
    <t>Note</t>
  </si>
  <si>
    <t>Pulls From Library data? (reference where in this cell)</t>
  </si>
  <si>
    <t>Expected Data Type</t>
  </si>
  <si>
    <t>Type of validation required</t>
  </si>
  <si>
    <t>Column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</si>
</sst>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rgb="FF444444"/>
      <name val="Calibri"/>
      <family val="2"/>
      <charset val="1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sz val="12"/>
      <name val="Calibri"/>
      <family val="2"/>
    </font>
    <font>
      <sz val="11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1F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/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20" applyNumberFormat="0" applyFont="0" applyFill="0" applyProtection="0">
      <alignment vertical="top" wrapText="1"/>
    </xf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88">
    <xf numFmtId="0" fontId="0" fillId="0" borderId="0" xfId="0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0" fillId="0" borderId="19" xfId="0" applyBorder="1"/>
    <xf numFmtId="14" fontId="0" fillId="0" borderId="19" xfId="0" applyNumberFormat="1" applyBorder="1"/>
    <xf numFmtId="0" fontId="0" fillId="33" borderId="19" xfId="0" applyFill="1" applyBorder="1"/>
    <xf numFmtId="4" fontId="0" fillId="0" borderId="0" xfId="0" applyNumberFormat="1"/>
    <xf numFmtId="0" fontId="18" fillId="0" borderId="0" xfId="0" applyFont="1"/>
    <xf numFmtId="0" fontId="0" fillId="33" borderId="19" xfId="0" applyFill="1" applyBorder="1" applyAlignment="1">
      <alignment wrapText="1"/>
    </xf>
    <xf numFmtId="0" fontId="0" fillId="0" borderId="19" xfId="0" applyBorder="1" applyAlignment="1">
      <alignment wrapText="1"/>
    </xf>
    <xf numFmtId="0" fontId="22" fillId="0" borderId="19" xfId="0" applyFont="1" applyBorder="1" applyAlignment="1">
      <alignment vertical="center"/>
    </xf>
    <xf numFmtId="0" fontId="22" fillId="0" borderId="19" xfId="0" applyFont="1" applyBorder="1" applyAlignment="1">
      <alignment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4" fontId="19" fillId="0" borderId="0" xfId="0" applyNumberFormat="1" applyFont="1" applyAlignment="1">
      <alignment vertical="center"/>
    </xf>
    <xf numFmtId="49" fontId="19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" fontId="19" fillId="0" borderId="14" xfId="0" applyNumberFormat="1" applyFont="1" applyBorder="1" applyAlignment="1">
      <alignment horizontal="left" vertical="center"/>
    </xf>
    <xf numFmtId="4" fontId="19" fillId="0" borderId="11" xfId="0" applyNumberFormat="1" applyFont="1" applyBorder="1" applyAlignment="1">
      <alignment horizontal="left" vertical="center"/>
    </xf>
    <xf numFmtId="4" fontId="19" fillId="0" borderId="0" xfId="0" applyNumberFormat="1" applyFont="1" applyAlignment="1">
      <alignment horizontal="left" vertical="center"/>
    </xf>
    <xf numFmtId="4" fontId="19" fillId="0" borderId="1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11" xfId="0" quotePrefix="1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19" fillId="0" borderId="17" xfId="0" applyFont="1" applyBorder="1" applyAlignment="1">
      <alignment horizontal="left" vertical="center"/>
    </xf>
    <xf numFmtId="4" fontId="19" fillId="0" borderId="13" xfId="0" applyNumberFormat="1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4" fontId="19" fillId="0" borderId="13" xfId="0" applyNumberFormat="1" applyFont="1" applyBorder="1" applyAlignment="1">
      <alignment horizontal="center" vertical="center"/>
    </xf>
    <xf numFmtId="4" fontId="19" fillId="0" borderId="12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/>
    </xf>
    <xf numFmtId="0" fontId="19" fillId="0" borderId="18" xfId="0" applyFont="1" applyBorder="1" applyAlignment="1">
      <alignment horizontal="left" vertical="center"/>
    </xf>
    <xf numFmtId="4" fontId="19" fillId="0" borderId="17" xfId="0" applyNumberFormat="1" applyFont="1" applyBorder="1" applyAlignment="1">
      <alignment horizontal="left" vertical="center"/>
    </xf>
    <xf numFmtId="0" fontId="20" fillId="0" borderId="13" xfId="0" quotePrefix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9" fillId="0" borderId="0" xfId="0" quotePrefix="1" applyNumberFormat="1" applyFont="1" applyAlignment="1">
      <alignment horizontal="center" vertical="center"/>
    </xf>
    <xf numFmtId="49" fontId="19" fillId="0" borderId="12" xfId="0" applyNumberFormat="1" applyFont="1" applyBorder="1" applyAlignment="1">
      <alignment horizontal="center" vertical="center"/>
    </xf>
    <xf numFmtId="49" fontId="19" fillId="0" borderId="0" xfId="0" applyNumberFormat="1" applyFont="1"/>
    <xf numFmtId="49" fontId="19" fillId="0" borderId="11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4" fontId="29" fillId="0" borderId="0" xfId="0" quotePrefix="1" applyNumberFormat="1" applyFont="1"/>
    <xf numFmtId="4" fontId="19" fillId="34" borderId="0" xfId="0" applyNumberFormat="1" applyFont="1" applyFill="1" applyAlignment="1">
      <alignment horizontal="left" vertical="center"/>
    </xf>
    <xf numFmtId="49" fontId="19" fillId="34" borderId="0" xfId="0" applyNumberFormat="1" applyFont="1" applyFill="1" applyAlignment="1">
      <alignment horizontal="center" vertical="center"/>
    </xf>
    <xf numFmtId="0" fontId="19" fillId="34" borderId="0" xfId="0" applyFont="1" applyFill="1" applyAlignment="1">
      <alignment horizontal="left" vertical="center"/>
    </xf>
    <xf numFmtId="0" fontId="28" fillId="0" borderId="0" xfId="0" applyFont="1" applyAlignment="1">
      <alignment horizontal="left" vertical="center"/>
    </xf>
    <xf numFmtId="49" fontId="28" fillId="0" borderId="0" xfId="0" applyNumberFormat="1" applyFont="1" applyAlignment="1">
      <alignment horizontal="center" vertical="center"/>
    </xf>
    <xf numFmtId="0" fontId="30" fillId="0" borderId="0" xfId="0" applyFont="1" applyAlignment="1">
      <alignment wrapText="1"/>
    </xf>
    <xf numFmtId="0" fontId="30" fillId="0" borderId="0" xfId="0" applyFont="1"/>
    <xf numFmtId="0" fontId="30" fillId="0" borderId="0" xfId="0" applyFont="1" applyAlignment="1">
      <alignment vertical="center"/>
    </xf>
    <xf numFmtId="0" fontId="30" fillId="0" borderId="17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4" fontId="19" fillId="0" borderId="0" xfId="0" applyNumberFormat="1" applyFo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33" fillId="0" borderId="0" xfId="0" applyFont="1"/>
    <xf numFmtId="0" fontId="31" fillId="0" borderId="0" xfId="0" applyFont="1"/>
    <xf numFmtId="0" fontId="34" fillId="0" borderId="11" xfId="0" applyFont="1" applyBorder="1" applyAlignment="1">
      <alignment vertical="center"/>
    </xf>
    <xf numFmtId="0" fontId="31" fillId="0" borderId="0" xfId="0" applyFont="1" applyAlignment="1">
      <alignment wrapText="1"/>
    </xf>
    <xf numFmtId="49" fontId="19" fillId="0" borderId="0" xfId="0" applyNumberFormat="1" applyFont="1" applyAlignment="1">
      <alignment horizontal="left" vertical="center"/>
    </xf>
    <xf numFmtId="0" fontId="33" fillId="0" borderId="0" xfId="0" applyFont="1" applyAlignment="1">
      <alignment wrapText="1"/>
    </xf>
    <xf numFmtId="0" fontId="32" fillId="0" borderId="0" xfId="0" applyFont="1" applyAlignment="1">
      <alignment wrapText="1"/>
    </xf>
    <xf numFmtId="49" fontId="34" fillId="0" borderId="11" xfId="0" applyNumberFormat="1" applyFont="1" applyBorder="1" applyAlignment="1">
      <alignment horizontal="center" vertical="center"/>
    </xf>
    <xf numFmtId="0" fontId="34" fillId="0" borderId="11" xfId="0" applyFont="1" applyBorder="1" applyAlignment="1">
      <alignment horizontal="left" vertical="center"/>
    </xf>
    <xf numFmtId="0" fontId="35" fillId="0" borderId="0" xfId="0" applyFont="1" applyAlignment="1">
      <alignment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49" fontId="36" fillId="0" borderId="10" xfId="0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6" xr:uid="{00000000-0005-0000-0000-00002F000000}"/>
    <cellStyle name="60% - Accent2" xfId="25" builtinId="36" customBuiltin="1"/>
    <cellStyle name="60% - Accent2 2" xfId="47" xr:uid="{00000000-0005-0000-0000-000030000000}"/>
    <cellStyle name="60% - Accent3" xfId="29" builtinId="40" customBuiltin="1"/>
    <cellStyle name="60% - Accent3 2" xfId="48" xr:uid="{00000000-0005-0000-0000-000031000000}"/>
    <cellStyle name="60% - Accent4" xfId="33" builtinId="44" customBuiltin="1"/>
    <cellStyle name="60% - Accent4 2" xfId="49" xr:uid="{00000000-0005-0000-0000-000032000000}"/>
    <cellStyle name="60% - Accent5" xfId="37" builtinId="48" customBuiltin="1"/>
    <cellStyle name="60% - Accent5 2" xfId="50" xr:uid="{00000000-0005-0000-0000-000033000000}"/>
    <cellStyle name="60% - Accent6" xfId="41" builtinId="52" customBuiltin="1"/>
    <cellStyle name="60% - Accent6 2" xfId="51" xr:uid="{00000000-0005-0000-0000-00003400000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5" xr:uid="{00000000-0005-0000-0000-000036000000}"/>
    <cellStyle name="Normal" xfId="0" builtinId="0"/>
    <cellStyle name="Note" xfId="15" builtinId="10" customBuiltin="1"/>
    <cellStyle name="Output" xfId="10" builtinId="21" customBuiltin="1"/>
    <cellStyle name="table" xfId="44" xr:uid="{00000000-0005-0000-0000-000028000000}"/>
    <cellStyle name="Title" xfId="1" builtinId="15" customBuiltin="1"/>
    <cellStyle name="Title 2" xfId="43" xr:uid="{00000000-0005-0000-0000-00002A000000}"/>
    <cellStyle name="Title 3" xfId="42" xr:uid="{00000000-0005-0000-0000-00002B000000}"/>
    <cellStyle name="Total" xfId="17" builtinId="25" customBuiltin="1"/>
    <cellStyle name="Warning Text" xfId="14" builtinId="11" customBuiltin="1"/>
  </cellStyles>
  <dxfs count="13"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color auto="1"/>
        <name val="Calibri"/>
        <family val="2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outline val="0"/>
        <shadow val="0"/>
        <u val="none"/>
        <vertAlign val="baseline"/>
        <color auto="1"/>
        <name val="Calibri"/>
        <family val="2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outline val="0"/>
        <shadow val="0"/>
        <u val="none"/>
        <vertAlign val="baseline"/>
        <color auto="1"/>
        <name val="Calibri"/>
        <family val="2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color auto="1"/>
        <name val="Calibri"/>
        <family val="2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outline val="0"/>
        <shadow val="0"/>
        <u val="none"/>
        <vertAlign val="baseline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top style="medium">
          <color auto="1"/>
        </top>
      </border>
    </dxf>
    <dxf>
      <font>
        <outline val="0"/>
        <shadow val="0"/>
        <u val="none"/>
        <vertAlign val="baseline"/>
        <color auto="1"/>
        <name val="Calibri"/>
        <family val="2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7C80"/>
      <color rgb="FFF7D5F5"/>
      <color rgb="FFCC99FF"/>
      <color rgb="FF45C76D"/>
      <color rgb="FFBD4F57"/>
      <color rgb="FF3366CC"/>
      <color rgb="FF0BB5A1"/>
      <color rgb="FF99FF99"/>
      <color rgb="FFFF8BF1"/>
      <color rgb="FF5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D733FFE-5DD3-47EB-B97B-74A902677129}" name="Table3" displayName="Table3" ref="A1:I315" totalsRowShown="0" headerRowDxfId="1" dataDxfId="12" tableBorderDxfId="11">
  <autoFilter ref="A1:I315" xr:uid="{B80BA2BB-1F24-4088-B716-5CA595CA974B}"/>
  <tableColumns count="9">
    <tableColumn id="19" xr3:uid="{2DAA4CB2-05BE-4512-82B7-1365C1157B16}" name="Column name used in &quot;Dependent 1&quot; and &quot;Dependent 2&quot;" dataDxfId="10">
      <calculatedColumnFormula>Table3[[#This Row],[Column Name]]</calculatedColumnFormula>
    </tableColumn>
    <tableColumn id="4" xr3:uid="{3C1B58FF-11D8-4CB3-B15F-2D4001D5C088}" name="Column name 3 (validated as matching the product 2020-09-30)_x000a_If blank - column does not exist" dataDxfId="9"/>
    <tableColumn id="5" xr3:uid="{41E9D6D8-1106-4A4A-B81B-9D31A8216610}" name="Column Name" dataDxfId="8"/>
    <tableColumn id="21" xr3:uid="{2CC86C0D-BD70-44EB-A044-6957A8F07FB3}" name="Dependent 1" dataDxfId="7"/>
    <tableColumn id="20" xr3:uid="{EEF1E03A-13B1-4489-9789-29B15C8EA2AE}" name="Mathematical Operator" dataDxfId="6"/>
    <tableColumn id="22" xr3:uid="{756B538E-B2A2-4F97-A5A2-48FFF480072B}" name="Dependent 2" dataDxfId="5"/>
    <tableColumn id="6" xr3:uid="{9C5FB8A9-BAFE-4515-BD19-6E8C633BA4F3}" name="Short description" dataDxfId="4"/>
    <tableColumn id="7" xr3:uid="{B6B6F221-A8C5-40E4-8FF4-C2C2F2688DE9}" name="Additional column information" dataDxfId="3"/>
    <tableColumn id="29" xr3:uid="{BF9D29DC-8658-47CC-8846-1421189F8336}" name="Formula (for terminals and items where Allow as-built &lt;&gt; None)" dataDxfId="2">
      <calculatedColumnFormula>IF(D2="","",CONCATENATE("[",D2,"] ",Table3[[#This Row],[Mathematical Operator]]," [",F2,"]"))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J11"/>
  <sheetViews>
    <sheetView workbookViewId="0">
      <selection activeCell="A3" sqref="A3"/>
    </sheetView>
  </sheetViews>
  <sheetFormatPr defaultColWidth="8.85546875" defaultRowHeight="15" x14ac:dyDescent="0.25"/>
  <sheetData>
    <row r="1" spans="1:10" x14ac:dyDescent="0.25">
      <c r="A1" s="1" t="s">
        <v>0</v>
      </c>
    </row>
    <row r="2" spans="1:10" x14ac:dyDescent="0.25">
      <c r="A2" s="1"/>
    </row>
    <row r="3" spans="1:10" x14ac:dyDescent="0.25">
      <c r="A3" s="1" t="s">
        <v>1</v>
      </c>
    </row>
    <row r="4" spans="1:10" x14ac:dyDescent="0.25">
      <c r="A4" s="1" t="s">
        <v>2</v>
      </c>
      <c r="I4" t="s">
        <v>3</v>
      </c>
    </row>
    <row r="5" spans="1:10" x14ac:dyDescent="0.25">
      <c r="A5" s="1" t="s">
        <v>4</v>
      </c>
    </row>
    <row r="10" spans="1:10" x14ac:dyDescent="0.25">
      <c r="A10" t="s">
        <v>5</v>
      </c>
    </row>
    <row r="11" spans="1:10" x14ac:dyDescent="0.25">
      <c r="B11" t="s">
        <v>6</v>
      </c>
      <c r="J11" t="s">
        <v>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5"/>
  <sheetViews>
    <sheetView tabSelected="1" zoomScale="80" zoomScaleNormal="80" workbookViewId="0">
      <pane ySplit="1" topLeftCell="A2" activePane="bottomLeft" state="frozen"/>
      <selection pane="bottomLeft" activeCell="H4" sqref="H4"/>
    </sheetView>
  </sheetViews>
  <sheetFormatPr defaultColWidth="24.140625" defaultRowHeight="15" x14ac:dyDescent="0.25"/>
  <cols>
    <col min="1" max="1" width="33.140625" hidden="1" customWidth="1"/>
    <col min="2" max="2" width="55.140625" hidden="1" customWidth="1"/>
    <col min="3" max="3" width="52.42578125" customWidth="1"/>
    <col min="4" max="4" width="36.85546875" hidden="1" customWidth="1"/>
    <col min="5" max="5" width="6.7109375" style="3" hidden="1" customWidth="1"/>
    <col min="6" max="6" width="33.42578125" hidden="1" customWidth="1"/>
    <col min="7" max="7" width="54" customWidth="1"/>
    <col min="8" max="8" width="27.42578125" style="2" customWidth="1"/>
    <col min="9" max="9" width="100" bestFit="1" customWidth="1"/>
    <col min="16347" max="16384" width="9.140625" customWidth="1"/>
  </cols>
  <sheetData>
    <row r="1" spans="1:9" s="83" customFormat="1" ht="39" customHeight="1" x14ac:dyDescent="0.25">
      <c r="A1" s="81" t="s">
        <v>8</v>
      </c>
      <c r="B1" s="82" t="s">
        <v>9</v>
      </c>
      <c r="C1" s="84" t="s">
        <v>786</v>
      </c>
      <c r="D1" s="85" t="s">
        <v>10</v>
      </c>
      <c r="E1" s="86" t="s">
        <v>11</v>
      </c>
      <c r="F1" s="85" t="s">
        <v>12</v>
      </c>
      <c r="G1" s="85" t="s">
        <v>13</v>
      </c>
      <c r="H1" s="84" t="s">
        <v>14</v>
      </c>
      <c r="I1" s="87" t="s">
        <v>15</v>
      </c>
    </row>
    <row r="2" spans="1:9" s="7" customFormat="1" ht="45" x14ac:dyDescent="0.25">
      <c r="A2" s="7" t="str">
        <f>Table3[[#This Row],[Column Name]]</f>
        <v>Account code</v>
      </c>
      <c r="B2" s="7" t="s">
        <v>16</v>
      </c>
      <c r="C2" s="7" t="s">
        <v>16</v>
      </c>
      <c r="D2" s="24"/>
      <c r="E2" s="53" t="s">
        <v>17</v>
      </c>
      <c r="F2" s="25"/>
      <c r="G2" s="6"/>
      <c r="H2" s="67" t="s">
        <v>18</v>
      </c>
      <c r="I2" s="7" t="str">
        <f>IF(D2="","",CONCATENATE("[",D2,"] ",Table3[[#This Row],[Mathematical Operator]]," [",F2,"]"))</f>
        <v/>
      </c>
    </row>
    <row r="3" spans="1:9" s="7" customFormat="1" ht="60" x14ac:dyDescent="0.25">
      <c r="A3" s="7" t="str">
        <f>Table3[[#This Row],[Column Name]]</f>
        <v>Account code description</v>
      </c>
      <c r="B3" s="6" t="s">
        <v>19</v>
      </c>
      <c r="C3" s="6" t="s">
        <v>19</v>
      </c>
      <c r="D3" s="24"/>
      <c r="E3" s="50"/>
      <c r="F3" s="25"/>
      <c r="H3" s="67" t="s">
        <v>20</v>
      </c>
      <c r="I3" s="7" t="str">
        <f>IF(D3="","",CONCATENATE("[",D3,"] ",Table3[[#This Row],[Mathematical Operator]]," [",F3,"]"))</f>
        <v/>
      </c>
    </row>
    <row r="4" spans="1:9" s="7" customFormat="1" ht="45" x14ac:dyDescent="0.25">
      <c r="A4" s="7" t="str">
        <f>Table3[[#This Row],[Column Name]]</f>
        <v>Allow as-built</v>
      </c>
      <c r="B4" s="7" t="s">
        <v>21</v>
      </c>
      <c r="C4" s="7" t="s">
        <v>21</v>
      </c>
      <c r="D4" s="24"/>
      <c r="E4" s="53" t="s">
        <v>17</v>
      </c>
      <c r="F4" s="25"/>
      <c r="G4" s="6"/>
      <c r="H4" s="68" t="s">
        <v>22</v>
      </c>
      <c r="I4" s="7" t="str">
        <f>IF(D4="","",CONCATENATE("[",D4,"] ",Table3[[#This Row],[Mathematical Operator]]," [",F4,"]"))</f>
        <v/>
      </c>
    </row>
    <row r="5" spans="1:9" s="7" customFormat="1" ht="45" x14ac:dyDescent="0.25">
      <c r="A5" s="7" t="str">
        <f>Table3[[#This Row],[Column Name]]</f>
        <v>Forecast (T/O) qty</v>
      </c>
      <c r="B5" t="s">
        <v>23</v>
      </c>
      <c r="C5" s="26" t="s">
        <v>24</v>
      </c>
      <c r="D5" s="24"/>
      <c r="E5" s="53" t="s">
        <v>17</v>
      </c>
      <c r="F5" s="25"/>
      <c r="G5" s="6" t="s">
        <v>25</v>
      </c>
      <c r="H5" s="68" t="s">
        <v>26</v>
      </c>
      <c r="I5" s="7" t="str">
        <f>IF(D5="","",CONCATENATE("[",D5,"] ",Table3[[#This Row],[Mathematical Operator]]," [",F5,"]"))</f>
        <v/>
      </c>
    </row>
    <row r="6" spans="1:9" s="7" customFormat="1" ht="90" x14ac:dyDescent="0.25">
      <c r="A6" s="7" t="str">
        <f>Table3[[#This Row],[Column Name]]</f>
        <v>UoM</v>
      </c>
      <c r="B6" s="7" t="s">
        <v>27</v>
      </c>
      <c r="C6" s="7" t="s">
        <v>27</v>
      </c>
      <c r="D6" s="24"/>
      <c r="E6" s="53" t="s">
        <v>17</v>
      </c>
      <c r="F6" s="25"/>
      <c r="G6" s="6" t="s">
        <v>28</v>
      </c>
      <c r="H6" s="68" t="s">
        <v>29</v>
      </c>
      <c r="I6" s="7" t="str">
        <f>IF(D6="","",CONCATENATE("[",D6,"] ",Table3[[#This Row],[Mathematical Operator]]," [",F6,"]"))</f>
        <v/>
      </c>
    </row>
    <row r="7" spans="1:9" s="7" customFormat="1" x14ac:dyDescent="0.25">
      <c r="A7" s="7" t="str">
        <f>Table3[[#This Row],[Column Name]]</f>
        <v>CBS position</v>
      </c>
      <c r="B7" s="7" t="s">
        <v>30</v>
      </c>
      <c r="C7" s="7" t="s">
        <v>30</v>
      </c>
      <c r="D7" s="24"/>
      <c r="E7" s="53" t="s">
        <v>17</v>
      </c>
      <c r="F7" s="25"/>
      <c r="G7" s="6" t="s">
        <v>31</v>
      </c>
      <c r="H7" s="68"/>
      <c r="I7" s="7" t="str">
        <f>IF(D7="","",CONCATENATE("[",D7,"] ",Table3[[#This Row],[Mathematical Operator]]," [",F7,"]"))</f>
        <v/>
      </c>
    </row>
    <row r="8" spans="1:9" s="7" customFormat="1" x14ac:dyDescent="0.25">
      <c r="A8" s="7" t="str">
        <f>Table3[[#This Row],[Column Name]]</f>
        <v>Cost segment</v>
      </c>
      <c r="B8" s="7" t="s">
        <v>32</v>
      </c>
      <c r="C8" s="7" t="s">
        <v>32</v>
      </c>
      <c r="D8" s="24"/>
      <c r="E8" s="53" t="s">
        <v>17</v>
      </c>
      <c r="F8" s="25"/>
      <c r="G8" s="6"/>
      <c r="H8" s="68"/>
      <c r="I8" s="7" t="str">
        <f>IF(D8="","",CONCATENATE("[",D8,"] ",Table3[[#This Row],[Mathematical Operator]]," [",F8,"]"))</f>
        <v/>
      </c>
    </row>
    <row r="9" spans="1:9" s="7" customFormat="1" x14ac:dyDescent="0.25">
      <c r="A9" s="7" t="str">
        <f>Table3[[#This Row],[Column Name]]</f>
        <v>Currency</v>
      </c>
      <c r="B9" s="7" t="s">
        <v>33</v>
      </c>
      <c r="C9" s="7" t="s">
        <v>33</v>
      </c>
      <c r="D9" s="24"/>
      <c r="E9" s="53" t="s">
        <v>17</v>
      </c>
      <c r="F9" s="25"/>
      <c r="G9" s="6"/>
      <c r="H9" s="68"/>
      <c r="I9" s="7" t="str">
        <f>IF(D9="","",CONCATENATE("[",D9,"] ",Table3[[#This Row],[Mathematical Operator]]," [",F9,"]"))</f>
        <v/>
      </c>
    </row>
    <row r="10" spans="1:9" s="7" customFormat="1" x14ac:dyDescent="0.25">
      <c r="A10" s="7" t="str">
        <f>Table3[[#This Row],[Column Name]]</f>
        <v>Description</v>
      </c>
      <c r="B10" s="7" t="s">
        <v>34</v>
      </c>
      <c r="C10" s="7" t="s">
        <v>34</v>
      </c>
      <c r="D10" s="24"/>
      <c r="E10" s="53" t="s">
        <v>17</v>
      </c>
      <c r="F10" s="25"/>
      <c r="G10" s="6"/>
      <c r="H10" s="68"/>
      <c r="I10" s="7" t="str">
        <f>IF(D10="","",CONCATENATE("[",D10,"] ",Table3[[#This Row],[Mathematical Operator]]," [",F10,"]"))</f>
        <v/>
      </c>
    </row>
    <row r="11" spans="1:9" s="7" customFormat="1" x14ac:dyDescent="0.25">
      <c r="A11" s="7" t="str">
        <f>Table3[[#This Row],[Column Name]]</f>
        <v>Is terminal</v>
      </c>
      <c r="B11" s="7" t="s">
        <v>35</v>
      </c>
      <c r="C11" s="7" t="s">
        <v>35</v>
      </c>
      <c r="D11" s="24"/>
      <c r="E11" s="53" t="s">
        <v>17</v>
      </c>
      <c r="F11" s="25"/>
      <c r="G11" s="6"/>
      <c r="H11" s="68"/>
      <c r="I11" s="7" t="str">
        <f>IF(D11="","",CONCATENATE("[",D11,"] ",Table3[[#This Row],[Mathematical Operator]]," [",F11,"]"))</f>
        <v/>
      </c>
    </row>
    <row r="12" spans="1:9" s="7" customFormat="1" x14ac:dyDescent="0.25">
      <c r="A12" s="7" t="str">
        <f>Table3[[#This Row],[Column Name]]</f>
        <v>Optional code</v>
      </c>
      <c r="B12" s="7" t="s">
        <v>36</v>
      </c>
      <c r="C12" s="7" t="s">
        <v>36</v>
      </c>
      <c r="D12" s="24"/>
      <c r="E12" s="53" t="s">
        <v>17</v>
      </c>
      <c r="F12" s="25"/>
      <c r="G12" s="6"/>
      <c r="H12" s="68"/>
      <c r="I12" s="7" t="str">
        <f>IF(D12="","",CONCATENATE("[",D12,"] ",Table3[[#This Row],[Mathematical Operator]]," [",F12,"]"))</f>
        <v/>
      </c>
    </row>
    <row r="13" spans="1:9" s="7" customFormat="1" x14ac:dyDescent="0.25">
      <c r="A13" s="7" t="str">
        <f>Table3[[#This Row],[Column Name]]</f>
        <v>WBS phase code</v>
      </c>
      <c r="B13" s="7" t="s">
        <v>37</v>
      </c>
      <c r="C13" s="7" t="s">
        <v>37</v>
      </c>
      <c r="D13" s="24"/>
      <c r="E13" s="53" t="s">
        <v>17</v>
      </c>
      <c r="F13" s="25"/>
      <c r="G13" s="6" t="s">
        <v>38</v>
      </c>
      <c r="H13" s="68"/>
      <c r="I13" s="7" t="str">
        <f>IF(D13="","",CONCATENATE("[",D13,"] ",Table3[[#This Row],[Mathematical Operator]]," [",F13,"]"))</f>
        <v/>
      </c>
    </row>
    <row r="14" spans="1:9" s="7" customFormat="1" ht="41.25" customHeight="1" x14ac:dyDescent="0.25">
      <c r="A14" s="7" t="str">
        <f>Table3[[#This Row],[Column Name]]</f>
        <v>Schedule ID</v>
      </c>
      <c r="B14" s="7" t="s">
        <v>39</v>
      </c>
      <c r="C14" s="7" t="s">
        <v>39</v>
      </c>
      <c r="D14" s="24"/>
      <c r="E14" s="53" t="s">
        <v>17</v>
      </c>
      <c r="F14" s="25"/>
      <c r="H14" s="68" t="s">
        <v>40</v>
      </c>
      <c r="I14" s="7" t="str">
        <f>IF(D14="","",CONCATENATE("[",D14,"] ",Table3[[#This Row],[Mathematical Operator]]," [",F14,"]"))</f>
        <v/>
      </c>
    </row>
    <row r="15" spans="1:9" s="28" customFormat="1" ht="63" x14ac:dyDescent="0.25">
      <c r="A15" s="7" t="str">
        <f>Table3[[#This Row],[Column Name]]</f>
        <v>Secondary UoM</v>
      </c>
      <c r="B15" s="7" t="s">
        <v>41</v>
      </c>
      <c r="C15" s="7" t="s">
        <v>41</v>
      </c>
      <c r="D15" s="24"/>
      <c r="E15" s="53" t="s">
        <v>17</v>
      </c>
      <c r="F15" s="25"/>
      <c r="G15" s="28" t="s">
        <v>42</v>
      </c>
      <c r="H15" s="69" t="s">
        <v>43</v>
      </c>
      <c r="I15" s="7" t="str">
        <f>IF(D15="","",CONCATENATE("[",D15,"] ",Table3[[#This Row],[Mathematical Operator]]," [",F15,"]"))</f>
        <v/>
      </c>
    </row>
    <row r="16" spans="1:9" s="28" customFormat="1" ht="15.75" x14ac:dyDescent="0.25">
      <c r="A16" s="7" t="str">
        <f>Table3[[#This Row],[Column Name]]</f>
        <v>Secondary qty</v>
      </c>
      <c r="B16" s="7" t="s">
        <v>44</v>
      </c>
      <c r="C16" s="7" t="s">
        <v>44</v>
      </c>
      <c r="D16" s="24"/>
      <c r="E16" s="53" t="s">
        <v>17</v>
      </c>
      <c r="F16" s="25"/>
      <c r="G16" s="28" t="s">
        <v>45</v>
      </c>
      <c r="H16" s="69"/>
      <c r="I16" s="7" t="str">
        <f>IF(D16="","",CONCATENATE("[",D16,"] ",Table3[[#This Row],[Mathematical Operator]]," [",F16,"]"))</f>
        <v/>
      </c>
    </row>
    <row r="17" spans="1:9" s="7" customFormat="1" ht="60" x14ac:dyDescent="0.25">
      <c r="A17" s="7" t="str">
        <f>Table3[[#This Row],[Column Name]]</f>
        <v>Change status</v>
      </c>
      <c r="B17" s="7" t="s">
        <v>46</v>
      </c>
      <c r="C17" s="7" t="s">
        <v>46</v>
      </c>
      <c r="D17" s="24"/>
      <c r="E17" s="53" t="s">
        <v>17</v>
      </c>
      <c r="F17" s="25"/>
      <c r="H17" s="67" t="s">
        <v>47</v>
      </c>
      <c r="I17" s="7" t="str">
        <f>IF(D17="","",CONCATENATE("[",D17,"] ",Table3[[#This Row],[Mathematical Operator]]," [",F17,"]"))</f>
        <v/>
      </c>
    </row>
    <row r="18" spans="1:9" s="22" customFormat="1" ht="15.75" x14ac:dyDescent="0.25">
      <c r="A18" s="7" t="str">
        <f>Table3[[#This Row],[Column Name]]</f>
        <v>CE eqp hrs expended %</v>
      </c>
      <c r="B18" s="7" t="s">
        <v>48</v>
      </c>
      <c r="C18" s="7" t="s">
        <v>49</v>
      </c>
      <c r="D18" s="17" t="str">
        <f>A28</f>
        <v>Actual eqp hrs (to date)</v>
      </c>
      <c r="E18" s="21" t="s">
        <v>50</v>
      </c>
      <c r="F18" s="18" t="str">
        <f>CBS!A86</f>
        <v>CE total eqp hrs</v>
      </c>
      <c r="G18" s="28" t="s">
        <v>51</v>
      </c>
      <c r="H18" s="69"/>
      <c r="I18" s="7" t="str">
        <f>IF(D18="","",CONCATENATE("[",D18,"] ",Table3[[#This Row],[Mathematical Operator]]," [",F18,"]"))</f>
        <v>[Actual eqp hrs (to date)] ÷ [CE total eqp hrs]</v>
      </c>
    </row>
    <row r="19" spans="1:9" s="22" customFormat="1" ht="15.75" x14ac:dyDescent="0.25">
      <c r="A19" s="7" t="str">
        <f>Table3[[#This Row],[Column Name]]</f>
        <v>CE cost expended %</v>
      </c>
      <c r="B19" s="7" t="s">
        <v>52</v>
      </c>
      <c r="C19" s="7" t="s">
        <v>52</v>
      </c>
      <c r="D19" s="17" t="str">
        <f>A109</f>
        <v>CE cost earned</v>
      </c>
      <c r="E19" s="21" t="s">
        <v>50</v>
      </c>
      <c r="F19" s="18" t="str">
        <f>CBS!A106</f>
        <v>CE total cost</v>
      </c>
      <c r="G19" s="28" t="s">
        <v>53</v>
      </c>
      <c r="H19" s="69"/>
      <c r="I19" s="7" t="str">
        <f>IF(D19="","",CONCATENATE("[",D19,"] ",Table3[[#This Row],[Mathematical Operator]]," [",F19,"]"))</f>
        <v>[CE cost earned] ÷ [CE total cost]</v>
      </c>
    </row>
    <row r="20" spans="1:9" s="22" customFormat="1" ht="15.75" x14ac:dyDescent="0.25">
      <c r="A20" s="7" t="str">
        <f>Table3[[#This Row],[Column Name]]</f>
        <v>CE remaining cost %</v>
      </c>
      <c r="B20" s="7" t="s">
        <v>54</v>
      </c>
      <c r="C20" s="7" t="s">
        <v>55</v>
      </c>
      <c r="D20" s="17" t="str">
        <f>A101</f>
        <v>CE remaining cost</v>
      </c>
      <c r="E20" s="21" t="s">
        <v>50</v>
      </c>
      <c r="F20" s="18" t="str">
        <f>A106</f>
        <v>CE total cost</v>
      </c>
      <c r="G20" s="28" t="s">
        <v>56</v>
      </c>
      <c r="H20" s="69"/>
      <c r="I20" s="7" t="str">
        <f>IF(D20="","",CONCATENATE("[",D20,"] ",Table3[[#This Row],[Mathematical Operator]]," [",F20,"]"))</f>
        <v>[CE remaining cost] ÷ [CE total cost]</v>
      </c>
    </row>
    <row r="21" spans="1:9" s="22" customFormat="1" ht="15.75" x14ac:dyDescent="0.25">
      <c r="A21" s="7" t="str">
        <f>Table3[[#This Row],[Column Name]]</f>
        <v>Actual labor cost/MHr (to date)</v>
      </c>
      <c r="B21" s="7" t="s">
        <v>57</v>
      </c>
      <c r="C21" s="7" t="s">
        <v>58</v>
      </c>
      <c r="D21" s="17" t="str">
        <f>A116</f>
        <v>Actual labor cost (to date)</v>
      </c>
      <c r="E21" s="21" t="s">
        <v>50</v>
      </c>
      <c r="F21" s="18" t="str">
        <f>A35</f>
        <v>Actual MHrs (to date)</v>
      </c>
      <c r="G21" s="28" t="s">
        <v>59</v>
      </c>
      <c r="H21" s="69"/>
      <c r="I21" s="7" t="str">
        <f>IF(D21="","",CONCATENATE("[",D21,"] ",Table3[[#This Row],[Mathematical Operator]]," [",F21,"]"))</f>
        <v>[Actual labor cost (to date)] ÷ [Actual MHrs (to date)]</v>
      </c>
    </row>
    <row r="22" spans="1:9" s="22" customFormat="1" ht="15.75" x14ac:dyDescent="0.25">
      <c r="A22" s="7" t="str">
        <f>Table3[[#This Row],[Column Name]]</f>
        <v>Actual cost (to date)</v>
      </c>
      <c r="B22" s="7" t="s">
        <v>60</v>
      </c>
      <c r="C22" s="7" t="s">
        <v>61</v>
      </c>
      <c r="D22" s="24"/>
      <c r="E22" s="53" t="s">
        <v>17</v>
      </c>
      <c r="F22" s="25"/>
      <c r="G22" s="28" t="s">
        <v>62</v>
      </c>
      <c r="H22" s="7" t="s">
        <v>63</v>
      </c>
      <c r="I22" s="73"/>
    </row>
    <row r="23" spans="1:9" s="22" customFormat="1" ht="15.75" x14ac:dyDescent="0.25">
      <c r="A23" s="7" t="str">
        <f>Table3[[#This Row],[Column Name]]</f>
        <v>Confirmed actual cost</v>
      </c>
      <c r="B23" t="s">
        <v>64</v>
      </c>
      <c r="C23" t="s">
        <v>64</v>
      </c>
      <c r="D23" s="24"/>
      <c r="E23" s="50"/>
      <c r="F23" s="25"/>
      <c r="G23" s="7"/>
      <c r="H23" s="67" t="s">
        <v>65</v>
      </c>
      <c r="I23" s="7" t="str">
        <f>IF(D23="","",CONCATENATE("[",D23,"] ",Table3[[#This Row],[Mathematical Operator]]," [",F23,"]"))</f>
        <v/>
      </c>
    </row>
    <row r="24" spans="1:9" s="22" customFormat="1" ht="15.75" x14ac:dyDescent="0.25">
      <c r="A24" s="7" t="str">
        <f>Table3[[#This Row],[Column Name]]</f>
        <v>Confirmed actual qty</v>
      </c>
      <c r="B24" t="s">
        <v>66</v>
      </c>
      <c r="C24" t="s">
        <v>66</v>
      </c>
      <c r="D24" s="24"/>
      <c r="E24" s="50"/>
      <c r="F24" s="25"/>
      <c r="G24" s="7" t="s">
        <v>67</v>
      </c>
      <c r="H24" s="67" t="s">
        <v>68</v>
      </c>
      <c r="I24" s="7" t="str">
        <f>IF(D24="","",CONCATENATE("[",D24,"] ",Table3[[#This Row],[Mathematical Operator]]," [",F24,"]"))</f>
        <v/>
      </c>
    </row>
    <row r="25" spans="1:9" s="22" customFormat="1" ht="60" x14ac:dyDescent="0.25">
      <c r="A25" s="7" t="str">
        <f>Table3[[#This Row],[Column Name]]</f>
        <v>Estimated actual cost</v>
      </c>
      <c r="B25" t="s">
        <v>69</v>
      </c>
      <c r="C25" t="s">
        <v>69</v>
      </c>
      <c r="D25" s="24"/>
      <c r="E25" s="50"/>
      <c r="F25" s="25"/>
      <c r="G25" s="7"/>
      <c r="H25" s="67" t="s">
        <v>70</v>
      </c>
      <c r="I25" s="7" t="str">
        <f>IF(D25="","",CONCATENATE("[",D25,"] ",Table3[[#This Row],[Mathematical Operator]]," [",F25,"]"))</f>
        <v/>
      </c>
    </row>
    <row r="26" spans="1:9" s="22" customFormat="1" ht="75" x14ac:dyDescent="0.25">
      <c r="A26" s="7" t="str">
        <f>Table3[[#This Row],[Column Name]]</f>
        <v>Estimated actual qty</v>
      </c>
      <c r="B26" t="s">
        <v>71</v>
      </c>
      <c r="C26" t="s">
        <v>71</v>
      </c>
      <c r="D26" s="24"/>
      <c r="E26" s="50"/>
      <c r="F26" s="25"/>
      <c r="G26" s="7" t="s">
        <v>72</v>
      </c>
      <c r="H26" s="67" t="s">
        <v>73</v>
      </c>
      <c r="I26" s="7" t="str">
        <f>IF(D26="","",CONCATENATE("[",D26,"] ",Table3[[#This Row],[Mathematical Operator]]," [",F26,"]"))</f>
        <v/>
      </c>
    </row>
    <row r="27" spans="1:9" s="22" customFormat="1" ht="15.75" x14ac:dyDescent="0.25">
      <c r="A27" s="7" t="str">
        <f>Table3[[#This Row],[Column Name]]</f>
        <v>Actual unit cost (to date)</v>
      </c>
      <c r="B27" s="7" t="s">
        <v>74</v>
      </c>
      <c r="C27" s="7" t="s">
        <v>75</v>
      </c>
      <c r="D27" s="17" t="str">
        <f>A22</f>
        <v>Actual cost (to date)</v>
      </c>
      <c r="E27" s="21" t="s">
        <v>50</v>
      </c>
      <c r="F27" s="29" t="str">
        <f>A39</f>
        <v>Actual qty (to date)</v>
      </c>
      <c r="G27" s="28" t="s">
        <v>75</v>
      </c>
      <c r="H27" s="69"/>
      <c r="I27" s="7" t="str">
        <f>IF(D27="","",CONCATENATE("[",D27,"] ",Table3[[#This Row],[Mathematical Operator]]," [",F27,"]"))</f>
        <v>[Actual cost (to date)] ÷ [Actual qty (to date)]</v>
      </c>
    </row>
    <row r="28" spans="1:9" s="22" customFormat="1" ht="15.75" x14ac:dyDescent="0.25">
      <c r="A28" s="7" t="str">
        <f>Table3[[#This Row],[Column Name]]</f>
        <v>Actual eqp hrs (to date)</v>
      </c>
      <c r="B28" t="s">
        <v>76</v>
      </c>
      <c r="C28" s="7" t="s">
        <v>77</v>
      </c>
      <c r="D28" s="24"/>
      <c r="E28" s="53" t="s">
        <v>17</v>
      </c>
      <c r="F28" s="25"/>
      <c r="G28" s="28" t="s">
        <v>78</v>
      </c>
      <c r="H28" s="7" t="s">
        <v>79</v>
      </c>
      <c r="I28" s="7" t="str">
        <f>IF(D28="","",CONCATENATE("[",D28,"] ",Table3[[#This Row],[Mathematical Operator]]," [",F28,"]"))</f>
        <v/>
      </c>
    </row>
    <row r="29" spans="1:9" s="22" customFormat="1" ht="15.75" x14ac:dyDescent="0.25">
      <c r="A29" s="7" t="str">
        <f>Table3[[#This Row],[Column Name]]</f>
        <v>Actual fees cost (to date)</v>
      </c>
      <c r="B29" t="s">
        <v>80</v>
      </c>
      <c r="C29" s="6" t="s">
        <v>81</v>
      </c>
      <c r="D29" s="24"/>
      <c r="E29" s="53" t="s">
        <v>17</v>
      </c>
      <c r="F29" s="25"/>
      <c r="G29" s="7" t="s">
        <v>82</v>
      </c>
      <c r="H29" s="69"/>
      <c r="I29" s="7" t="str">
        <f>IF(D29="","",CONCATENATE("[",D29,"] ",Table3[[#This Row],[Mathematical Operator]]," [",F29,"]"))</f>
        <v/>
      </c>
    </row>
    <row r="30" spans="1:9" s="22" customFormat="1" ht="15.75" x14ac:dyDescent="0.25">
      <c r="A30" s="7" t="str">
        <f>Table3[[#This Row],[Column Name]]</f>
        <v>CE fees unit cost</v>
      </c>
      <c r="B30" s="6" t="s">
        <v>83</v>
      </c>
      <c r="C30" s="6" t="s">
        <v>84</v>
      </c>
      <c r="D30" s="24" t="s">
        <v>85</v>
      </c>
      <c r="E30" s="21" t="s">
        <v>50</v>
      </c>
      <c r="F30" s="18" t="str">
        <f>A5</f>
        <v>Forecast (T/O) qty</v>
      </c>
      <c r="G30" s="7" t="s">
        <v>86</v>
      </c>
      <c r="H30" s="67"/>
      <c r="I30" s="7" t="str">
        <f>IF(D30="","",CONCATENATE("[",D30,"] ",Table3[[#This Row],[Mathematical Operator]]," [",Table3[[#This Row],[Dependent 2]],"]"))</f>
        <v>[CE fees total cost] ÷ [Forecast (T/O) qty]</v>
      </c>
    </row>
    <row r="31" spans="1:9" s="22" customFormat="1" ht="15.75" x14ac:dyDescent="0.25">
      <c r="A31" s="7" t="str">
        <f>Table3[[#This Row],[Column Name]]</f>
        <v>CE fees total cost</v>
      </c>
      <c r="B31" t="s">
        <v>87</v>
      </c>
      <c r="C31" s="7" t="s">
        <v>85</v>
      </c>
      <c r="D31" s="17"/>
      <c r="E31" s="78"/>
      <c r="F31" s="79"/>
      <c r="G31" s="28" t="s">
        <v>88</v>
      </c>
      <c r="H31" s="69"/>
      <c r="I31" s="7" t="str">
        <f>IF(D31="","",CONCATENATE("[",D31,"] ",Table3[[#This Row],[Mathematical Operator]]," [",F30,"]"))</f>
        <v/>
      </c>
    </row>
    <row r="32" spans="1:9" s="22" customFormat="1" ht="15.75" x14ac:dyDescent="0.25">
      <c r="A32" s="7" t="str">
        <f>Table3[[#This Row],[Column Name]]</f>
        <v>CB actual cost G/L (to date)</v>
      </c>
      <c r="B32" s="7" t="s">
        <v>89</v>
      </c>
      <c r="C32" s="7" t="s">
        <v>90</v>
      </c>
      <c r="D32" s="17" t="str">
        <f>A45</f>
        <v>CB cost earned</v>
      </c>
      <c r="E32" s="21" t="s">
        <v>91</v>
      </c>
      <c r="F32" s="18" t="str">
        <f>A22</f>
        <v>Actual cost (to date)</v>
      </c>
      <c r="G32" s="28" t="s">
        <v>92</v>
      </c>
      <c r="H32" s="69"/>
      <c r="I32" s="7" t="str">
        <f>IF(D32="","",CONCATENATE("[",D32,"] ",Table3[[#This Row],[Mathematical Operator]]," [",F32,"]"))</f>
        <v>[CB cost earned] - [Actual cost (to date)]</v>
      </c>
    </row>
    <row r="33" spans="1:9" s="22" customFormat="1" ht="15.75" x14ac:dyDescent="0.25">
      <c r="A33" s="7" t="str">
        <f>Table3[[#This Row],[Column Name]]</f>
        <v>Actual MHrs/unit (to date)</v>
      </c>
      <c r="B33" s="7" t="s">
        <v>93</v>
      </c>
      <c r="C33" s="7" t="s">
        <v>94</v>
      </c>
      <c r="D33" s="17" t="str">
        <f>A35</f>
        <v>Actual MHrs (to date)</v>
      </c>
      <c r="E33" s="32" t="s">
        <v>50</v>
      </c>
      <c r="F33" s="18" t="str">
        <f>A39</f>
        <v>Actual qty (to date)</v>
      </c>
      <c r="G33" s="28" t="s">
        <v>95</v>
      </c>
      <c r="H33" s="69"/>
      <c r="I33" s="7" t="str">
        <f>IF(D33="","",CONCATENATE("[",D33,"] ",Table3[[#This Row],[Mathematical Operator]]," [",F33,"]"))</f>
        <v>[Actual MHrs (to date)] ÷ [Actual qty (to date)]</v>
      </c>
    </row>
    <row r="34" spans="1:9" s="22" customFormat="1" ht="15.75" x14ac:dyDescent="0.25">
      <c r="A34" s="7" t="str">
        <f>Table3[[#This Row],[Column Name]]</f>
        <v>CE labor unit cost</v>
      </c>
      <c r="B34" s="7" t="s">
        <v>96</v>
      </c>
      <c r="C34" s="7" t="s">
        <v>96</v>
      </c>
      <c r="D34" s="17" t="str">
        <f>A91</f>
        <v>CE labor total cost</v>
      </c>
      <c r="E34" s="21" t="s">
        <v>50</v>
      </c>
      <c r="F34" s="18" t="str">
        <f>A5</f>
        <v>Forecast (T/O) qty</v>
      </c>
      <c r="G34" s="28" t="s">
        <v>97</v>
      </c>
      <c r="H34" s="69"/>
      <c r="I34" s="7" t="str">
        <f>IF(D34="","",CONCATENATE("[",D34,"] ",Table3[[#This Row],[Mathematical Operator]]," [",F34,"]"))</f>
        <v>[CE labor total cost] ÷ [Forecast (T/O) qty]</v>
      </c>
    </row>
    <row r="35" spans="1:9" s="22" customFormat="1" ht="15.75" x14ac:dyDescent="0.25">
      <c r="A35" s="7" t="str">
        <f>Table3[[#This Row],[Column Name]]</f>
        <v>Actual MHrs (to date)</v>
      </c>
      <c r="B35" t="s">
        <v>98</v>
      </c>
      <c r="C35" s="7" t="s">
        <v>99</v>
      </c>
      <c r="D35" s="24"/>
      <c r="E35" s="53" t="s">
        <v>17</v>
      </c>
      <c r="F35" s="25"/>
      <c r="G35" s="28" t="s">
        <v>100</v>
      </c>
      <c r="H35" s="7" t="s">
        <v>101</v>
      </c>
      <c r="I35" s="73"/>
    </row>
    <row r="36" spans="1:9" s="22" customFormat="1" ht="15.75" x14ac:dyDescent="0.25">
      <c r="A36" s="7" t="str">
        <f>Table3[[#This Row],[Column Name]]</f>
        <v>CE materials unit cost</v>
      </c>
      <c r="B36" s="7" t="s">
        <v>102</v>
      </c>
      <c r="C36" s="7" t="s">
        <v>102</v>
      </c>
      <c r="D36" s="17" t="str">
        <f>A154</f>
        <v>CE materials total cost</v>
      </c>
      <c r="E36" s="21" t="s">
        <v>50</v>
      </c>
      <c r="F36" s="18" t="str">
        <f>A5</f>
        <v>Forecast (T/O) qty</v>
      </c>
      <c r="G36" s="28" t="s">
        <v>103</v>
      </c>
      <c r="H36" s="69"/>
      <c r="I36" s="7" t="str">
        <f>IF(D36="","",CONCATENATE("[",D36,"] ",Table3[[#This Row],[Mathematical Operator]]," [",F36,"]"))</f>
        <v>[CE materials total cost] ÷ [Forecast (T/O) qty]</v>
      </c>
    </row>
    <row r="37" spans="1:9" s="22" customFormat="1" ht="15.75" x14ac:dyDescent="0.25">
      <c r="A37" s="7" t="str">
        <f>Table3[[#This Row],[Column Name]]</f>
        <v>CE construction equipment unit cost</v>
      </c>
      <c r="B37" s="7" t="s">
        <v>104</v>
      </c>
      <c r="C37" s="7" t="s">
        <v>105</v>
      </c>
      <c r="D37" s="17" t="str">
        <f>A148</f>
        <v>CE construction equipment total cost</v>
      </c>
      <c r="E37" s="21" t="s">
        <v>50</v>
      </c>
      <c r="F37" s="18" t="str">
        <f>A5</f>
        <v>Forecast (T/O) qty</v>
      </c>
      <c r="G37" s="28" t="s">
        <v>106</v>
      </c>
      <c r="H37" s="69"/>
      <c r="I37" s="7" t="str">
        <f>IF(D37="","",CONCATENATE("[",D37,"] ",Table3[[#This Row],[Mathematical Operator]]," [",F37,"]"))</f>
        <v>[CE construction equipment total cost] ÷ [Forecast (T/O) qty]</v>
      </c>
    </row>
    <row r="38" spans="1:9" s="22" customFormat="1" ht="78.75" x14ac:dyDescent="0.25">
      <c r="A38" s="7" t="str">
        <f>Table3[[#This Row],[Column Name]]</f>
        <v>% complete</v>
      </c>
      <c r="B38" s="7" t="s">
        <v>107</v>
      </c>
      <c r="C38" s="7" t="s">
        <v>108</v>
      </c>
      <c r="D38" s="17" t="str">
        <f>A39</f>
        <v>Actual qty (to date)</v>
      </c>
      <c r="E38" s="21" t="s">
        <v>50</v>
      </c>
      <c r="F38" s="29" t="str">
        <f>CBS!A5</f>
        <v>Forecast (T/O) qty</v>
      </c>
      <c r="G38" s="28" t="s">
        <v>109</v>
      </c>
      <c r="H38" s="69" t="s">
        <v>110</v>
      </c>
      <c r="I38" s="7" t="str">
        <f>IF(D38="","",CONCATENATE("[",D38,"] ",Table3[[#This Row],[Mathematical Operator]]," [",F38,"]"))</f>
        <v>[Actual qty (to date)] ÷ [Forecast (T/O) qty]</v>
      </c>
    </row>
    <row r="39" spans="1:9" s="22" customFormat="1" ht="15.75" x14ac:dyDescent="0.25">
      <c r="A39" s="7" t="str">
        <f>Table3[[#This Row],[Column Name]]</f>
        <v>Actual qty (to date)</v>
      </c>
      <c r="B39" s="7" t="s">
        <v>111</v>
      </c>
      <c r="C39" s="7" t="s">
        <v>112</v>
      </c>
      <c r="D39" s="24"/>
      <c r="E39" s="53" t="s">
        <v>17</v>
      </c>
      <c r="F39" s="25"/>
      <c r="G39" s="28" t="s">
        <v>113</v>
      </c>
      <c r="H39" s="7" t="s">
        <v>114</v>
      </c>
      <c r="I39" s="73"/>
    </row>
    <row r="40" spans="1:9" s="22" customFormat="1" ht="15.75" x14ac:dyDescent="0.25">
      <c r="A40" s="7" t="str">
        <f>Table3[[#This Row],[Column Name]]</f>
        <v>CE FOM rented equipment unit cost</v>
      </c>
      <c r="B40" t="s">
        <v>115</v>
      </c>
      <c r="C40" s="7" t="s">
        <v>116</v>
      </c>
      <c r="D40" s="17" t="str">
        <f>A151</f>
        <v>CE FOM rented equipment total cost</v>
      </c>
      <c r="E40" s="21" t="s">
        <v>50</v>
      </c>
      <c r="F40" s="18" t="str">
        <f>A5</f>
        <v>Forecast (T/O) qty</v>
      </c>
      <c r="G40" s="28" t="s">
        <v>117</v>
      </c>
      <c r="H40" s="69"/>
      <c r="I40" s="7" t="str">
        <f>IF(D40="","",CONCATENATE("[",D40,"] ",Table3[[#This Row],[Mathematical Operator]]," [",F40,"]"))</f>
        <v>[CE FOM rented equipment total cost] ÷ [Forecast (T/O) qty]</v>
      </c>
    </row>
    <row r="41" spans="1:9" s="22" customFormat="1" ht="15.75" x14ac:dyDescent="0.25">
      <c r="A41" s="7" t="str">
        <f>Table3[[#This Row],[Column Name]]</f>
        <v>CE subcontract unit cost</v>
      </c>
      <c r="B41" s="7" t="s">
        <v>118</v>
      </c>
      <c r="C41" s="7" t="s">
        <v>118</v>
      </c>
      <c r="D41" s="17" t="str">
        <f>A155</f>
        <v>CE subcontract total cost</v>
      </c>
      <c r="E41" s="21" t="s">
        <v>50</v>
      </c>
      <c r="F41" s="18" t="str">
        <f>A5</f>
        <v>Forecast (T/O) qty</v>
      </c>
      <c r="G41" s="28" t="s">
        <v>119</v>
      </c>
      <c r="H41" s="69"/>
      <c r="I41" s="7" t="str">
        <f>IF(D41="","",CONCATENATE("[",D41,"] ",Table3[[#This Row],[Mathematical Operator]]," [",F41,"]"))</f>
        <v>[CE subcontract total cost] ÷ [Forecast (T/O) qty]</v>
      </c>
    </row>
    <row r="42" spans="1:9" s="22" customFormat="1" ht="15.75" x14ac:dyDescent="0.25">
      <c r="A42" s="7" t="str">
        <f>Table3[[#This Row],[Column Name]]</f>
        <v>CE supplies unit cost</v>
      </c>
      <c r="B42" s="7" t="s">
        <v>120</v>
      </c>
      <c r="C42" s="7" t="s">
        <v>120</v>
      </c>
      <c r="D42" s="17" t="str">
        <f>A156</f>
        <v>CE supplies total cost</v>
      </c>
      <c r="E42" s="21" t="s">
        <v>50</v>
      </c>
      <c r="F42" s="18" t="str">
        <f>A5</f>
        <v>Forecast (T/O) qty</v>
      </c>
      <c r="G42" s="28" t="s">
        <v>121</v>
      </c>
      <c r="H42" s="69"/>
      <c r="I42" s="7" t="str">
        <f>IF(D42="","",CONCATENATE("[",D42,"] ",Table3[[#This Row],[Mathematical Operator]]," [",F42,"]"))</f>
        <v>[CE supplies total cost] ÷ [Forecast (T/O) qty]</v>
      </c>
    </row>
    <row r="43" spans="1:9" s="22" customFormat="1" ht="15.75" x14ac:dyDescent="0.25">
      <c r="A43" s="7" t="str">
        <f>Table3[[#This Row],[Column Name]]</f>
        <v>Actual units/MHr (to date)</v>
      </c>
      <c r="B43" s="7" t="s">
        <v>122</v>
      </c>
      <c r="C43" s="7" t="s">
        <v>123</v>
      </c>
      <c r="D43" s="17" t="str">
        <f>A39</f>
        <v>Actual qty (to date)</v>
      </c>
      <c r="E43" s="32" t="s">
        <v>50</v>
      </c>
      <c r="F43" s="18" t="str">
        <f>A35</f>
        <v>Actual MHrs (to date)</v>
      </c>
      <c r="G43" s="28" t="s">
        <v>124</v>
      </c>
      <c r="H43" s="69"/>
      <c r="I43" s="7" t="str">
        <f>IF(D43="","",CONCATENATE("[",D43,"] ",Table3[[#This Row],[Mathematical Operator]]," [",F43,"]"))</f>
        <v>[Actual qty (to date)] ÷ [Actual MHrs (to date)]</v>
      </c>
    </row>
    <row r="44" spans="1:9" s="22" customFormat="1" ht="15.75" x14ac:dyDescent="0.25">
      <c r="A44" s="7" t="str">
        <f>Table3[[#This Row],[Column Name]]</f>
        <v>CB productivity factor</v>
      </c>
      <c r="B44" s="7" t="s">
        <v>125</v>
      </c>
      <c r="C44" s="7" t="s">
        <v>125</v>
      </c>
      <c r="D44" s="17" t="str">
        <f>A46</f>
        <v>CB MHrs earned</v>
      </c>
      <c r="E44" s="32" t="s">
        <v>50</v>
      </c>
      <c r="F44" s="18" t="str">
        <f>A35</f>
        <v>Actual MHrs (to date)</v>
      </c>
      <c r="G44" s="28" t="s">
        <v>126</v>
      </c>
      <c r="H44" s="69"/>
      <c r="I44" s="7" t="str">
        <f>IF(D44="","",CONCATENATE("[",D44,"] ",Table3[[#This Row],[Mathematical Operator]]," [",F44,"]"))</f>
        <v>[CB MHrs earned] ÷ [Actual MHrs (to date)]</v>
      </c>
    </row>
    <row r="45" spans="1:9" s="28" customFormat="1" ht="15.75" x14ac:dyDescent="0.25">
      <c r="A45" s="7" t="str">
        <f>Table3[[#This Row],[Column Name]]</f>
        <v>CB cost earned</v>
      </c>
      <c r="B45" t="s">
        <v>127</v>
      </c>
      <c r="C45" t="s">
        <v>128</v>
      </c>
      <c r="D45" s="17" t="str">
        <f>CBS!A38</f>
        <v>% complete</v>
      </c>
      <c r="E45" s="20" t="s">
        <v>129</v>
      </c>
      <c r="F45" s="18" t="str">
        <f>CBS!A74</f>
        <v>CB total cost</v>
      </c>
      <c r="G45" s="7" t="s">
        <v>130</v>
      </c>
      <c r="H45" s="67"/>
      <c r="I45" s="7" t="str">
        <f>IF(D45="","",CONCATENATE("[",D45,"] ",Table3[[#This Row],[Mathematical Operator]]," [",F45,"]"))</f>
        <v>[% complete] × [CB total cost]</v>
      </c>
    </row>
    <row r="46" spans="1:9" s="28" customFormat="1" ht="15.75" x14ac:dyDescent="0.25">
      <c r="A46" s="7" t="str">
        <f>Table3[[#This Row],[Column Name]]</f>
        <v>CB MHrs earned</v>
      </c>
      <c r="B46" t="s">
        <v>131</v>
      </c>
      <c r="C46" s="7" t="s">
        <v>132</v>
      </c>
      <c r="D46" s="17" t="str">
        <f>CBS!A38</f>
        <v>% complete</v>
      </c>
      <c r="E46" s="21" t="s">
        <v>129</v>
      </c>
      <c r="F46" s="18" t="str">
        <f>CBS!A70</f>
        <v>CB total MHrs</v>
      </c>
      <c r="G46" s="7" t="s">
        <v>133</v>
      </c>
      <c r="H46" s="67"/>
      <c r="I46" s="7" t="str">
        <f>IF(D46="","",CONCATENATE("[",D46,"] ",Table3[[#This Row],[Mathematical Operator]]," [",F46,"]"))</f>
        <v>[% complete] × [CB total MHrs]</v>
      </c>
    </row>
    <row r="47" spans="1:9" s="7" customFormat="1" x14ac:dyDescent="0.25">
      <c r="A47" s="7" t="str">
        <f>Table3[[#This Row],[Column Name]]</f>
        <v>Forecast remaining labor cost/MHr</v>
      </c>
      <c r="B47" t="s">
        <v>134</v>
      </c>
      <c r="C47" t="s">
        <v>134</v>
      </c>
      <c r="D47" s="7" t="str">
        <f>A50</f>
        <v>Forecast remaining labor cost</v>
      </c>
      <c r="E47" s="4" t="s">
        <v>50</v>
      </c>
      <c r="F47" s="7" t="str">
        <f>A51</f>
        <v>Forecast remaining MHrs</v>
      </c>
      <c r="G47" s="7" t="s">
        <v>135</v>
      </c>
      <c r="H47" s="67"/>
      <c r="I47" s="7" t="str">
        <f>IF(D47="","",CONCATENATE("[",D47,"] ",Table3[[#This Row],[Mathematical Operator]]," [",F47,"]"))</f>
        <v>[Forecast remaining labor cost] ÷ [Forecast remaining MHrs]</v>
      </c>
    </row>
    <row r="48" spans="1:9" s="7" customFormat="1" x14ac:dyDescent="0.25">
      <c r="A48" s="7" t="str">
        <f>Table3[[#This Row],[Column Name]]</f>
        <v>Forecast total labor cost/MHr</v>
      </c>
      <c r="B48" s="7" t="s">
        <v>136</v>
      </c>
      <c r="C48" s="7" t="s">
        <v>137</v>
      </c>
      <c r="D48" s="17" t="str">
        <f>A49</f>
        <v>Forecast labor total cost</v>
      </c>
      <c r="E48" s="20" t="s">
        <v>50</v>
      </c>
      <c r="F48" s="18" t="str">
        <f>A59</f>
        <v>Forecast total MHrs</v>
      </c>
      <c r="G48" s="7" t="s">
        <v>138</v>
      </c>
      <c r="H48" s="67"/>
      <c r="I48" s="7" t="str">
        <f>IF(D48="","",CONCATENATE("[",D48,"] ",Table3[[#This Row],[Mathematical Operator]]," [",F48,"]"))</f>
        <v>[Forecast labor total cost] ÷ [Forecast total MHrs]</v>
      </c>
    </row>
    <row r="49" spans="1:9" s="7" customFormat="1" x14ac:dyDescent="0.25">
      <c r="A49" s="7" t="str">
        <f>Table3[[#This Row],[Column Name]]</f>
        <v>Forecast labor total cost</v>
      </c>
      <c r="B49" s="7" t="s">
        <v>139</v>
      </c>
      <c r="C49" s="7" t="s">
        <v>140</v>
      </c>
      <c r="D49" s="17" t="str">
        <f>A50</f>
        <v>Forecast remaining labor cost</v>
      </c>
      <c r="E49" s="20" t="s">
        <v>141</v>
      </c>
      <c r="F49" s="18" t="str">
        <f>A116</f>
        <v>Actual labor cost (to date)</v>
      </c>
      <c r="H49" s="67"/>
      <c r="I49" s="7" t="str">
        <f>IF(D49="","",CONCATENATE("[",D49,"] ",Table3[[#This Row],[Mathematical Operator]]," [",F49,"]"))</f>
        <v>[Forecast remaining labor cost] + [Actual labor cost (to date)]</v>
      </c>
    </row>
    <row r="50" spans="1:9" s="7" customFormat="1" x14ac:dyDescent="0.25">
      <c r="A50" s="7" t="str">
        <f>Table3[[#This Row],[Column Name]]</f>
        <v>Forecast remaining labor cost</v>
      </c>
      <c r="B50" t="s">
        <v>142</v>
      </c>
      <c r="C50" t="s">
        <v>142</v>
      </c>
      <c r="D50" s="24"/>
      <c r="E50" s="53" t="s">
        <v>17</v>
      </c>
      <c r="F50" s="25"/>
      <c r="H50" s="67"/>
      <c r="I50" s="7" t="str">
        <f>IF(D50="","",CONCATENATE("[",D50,"] ",Table3[[#This Row],[Mathematical Operator]]," [",F50,"]"))</f>
        <v/>
      </c>
    </row>
    <row r="51" spans="1:9" s="7" customFormat="1" ht="390" x14ac:dyDescent="0.25">
      <c r="A51" s="7" t="str">
        <f>Table3[[#This Row],[Column Name]]</f>
        <v>Forecast remaining MHrs</v>
      </c>
      <c r="B51" t="s">
        <v>143</v>
      </c>
      <c r="C51" s="7" t="s">
        <v>144</v>
      </c>
      <c r="D51" s="24"/>
      <c r="E51" s="53" t="s">
        <v>17</v>
      </c>
      <c r="F51" s="25"/>
      <c r="G51" s="7" t="s">
        <v>145</v>
      </c>
      <c r="H51" s="67"/>
      <c r="I51" s="76" t="s">
        <v>146</v>
      </c>
    </row>
    <row r="52" spans="1:9" s="7" customFormat="1" x14ac:dyDescent="0.25">
      <c r="A52" s="7" t="str">
        <f>Table3[[#This Row],[Column Name]]</f>
        <v>Forecast remaining MHrs/unit</v>
      </c>
      <c r="B52" t="s">
        <v>147</v>
      </c>
      <c r="C52" s="7" t="s">
        <v>148</v>
      </c>
      <c r="D52" s="17" t="str">
        <f>A51</f>
        <v>Forecast remaining MHrs</v>
      </c>
      <c r="E52" s="20" t="s">
        <v>50</v>
      </c>
      <c r="F52" s="18" t="str">
        <f>A63</f>
        <v>Remaining qty</v>
      </c>
      <c r="G52" s="7" t="s">
        <v>149</v>
      </c>
      <c r="H52" s="67"/>
      <c r="I52" s="7" t="str">
        <f>IF(D52="","",CONCATENATE("[",D52,"] ",Table3[[#This Row],[Mathematical Operator]]," [",F52,"]"))</f>
        <v>[Forecast remaining MHrs] ÷ [Remaining qty]</v>
      </c>
    </row>
    <row r="53" spans="1:9" s="7" customFormat="1" ht="45" x14ac:dyDescent="0.25">
      <c r="A53" s="7" t="str">
        <f>Table3[[#This Row],[Column Name]]</f>
        <v>Forecast method</v>
      </c>
      <c r="B53" s="7" t="s">
        <v>150</v>
      </c>
      <c r="C53" s="7" t="s">
        <v>150</v>
      </c>
      <c r="D53" s="24"/>
      <c r="E53" s="53" t="s">
        <v>17</v>
      </c>
      <c r="F53" s="25"/>
      <c r="H53" s="67" t="s">
        <v>151</v>
      </c>
      <c r="I53" s="7" t="str">
        <f>IF(D53="","",CONCATENATE("[",D53,"] ",Table3[[#This Row],[Mathematical Operator]]," [",F53,"]"))</f>
        <v/>
      </c>
    </row>
    <row r="54" spans="1:9" s="7" customFormat="1" x14ac:dyDescent="0.25">
      <c r="A54" s="7" t="str">
        <f>Table3[[#This Row],[Column Name]]</f>
        <v>Forecast total MHrs/unit</v>
      </c>
      <c r="B54" s="7" t="s">
        <v>152</v>
      </c>
      <c r="C54" s="7" t="s">
        <v>153</v>
      </c>
      <c r="D54" s="17" t="str">
        <f>A59</f>
        <v>Forecast total MHrs</v>
      </c>
      <c r="E54" s="20" t="s">
        <v>50</v>
      </c>
      <c r="F54" s="29" t="str">
        <f>CBS!A5</f>
        <v>Forecast (T/O) qty</v>
      </c>
      <c r="G54" s="7" t="s">
        <v>154</v>
      </c>
      <c r="H54" s="67"/>
      <c r="I54" s="7" t="str">
        <f>IF(D54="","",CONCATENATE("[",D54,"] ",Table3[[#This Row],[Mathematical Operator]]," [",F54,"]"))</f>
        <v>[Forecast total MHrs] ÷ [Forecast (T/O) qty]</v>
      </c>
    </row>
    <row r="55" spans="1:9" s="7" customFormat="1" x14ac:dyDescent="0.25">
      <c r="A55" s="7" t="str">
        <f>Table3[[#This Row],[Column Name]]</f>
        <v>Forecast total productivity factor</v>
      </c>
      <c r="B55" t="s">
        <v>155</v>
      </c>
      <c r="C55" s="7" t="s">
        <v>156</v>
      </c>
      <c r="D55" s="17" t="str">
        <f>CBS!A70</f>
        <v>CB total MHrs</v>
      </c>
      <c r="E55" s="20" t="s">
        <v>50</v>
      </c>
      <c r="F55" s="18" t="str">
        <f>A59</f>
        <v>Forecast total MHrs</v>
      </c>
      <c r="H55" s="67"/>
      <c r="I55" s="7" t="str">
        <f>IF(D55="","",CONCATENATE("[",D55,"] ",Table3[[#This Row],[Mathematical Operator]]," [",F55,"]"))</f>
        <v>[CB total MHrs] ÷ [Forecast total MHrs]</v>
      </c>
    </row>
    <row r="56" spans="1:9" s="7" customFormat="1" x14ac:dyDescent="0.25">
      <c r="A56" s="7" t="str">
        <f>Table3[[#This Row],[Column Name]]</f>
        <v>Forecast remaining productivity factor</v>
      </c>
      <c r="B56" s="7" t="s">
        <v>157</v>
      </c>
      <c r="C56" s="7" t="s">
        <v>157</v>
      </c>
      <c r="D56" s="62" t="s">
        <v>158</v>
      </c>
      <c r="E56" s="20" t="s">
        <v>50</v>
      </c>
      <c r="F56" s="25" t="s">
        <v>144</v>
      </c>
      <c r="H56" s="67"/>
      <c r="I56" s="7" t="str">
        <f>IF(D56="","",CONCATENATE("[",D56,"] ",Table3[[#This Row],[Mathematical Operator]]," [",F56,"]"))</f>
        <v>[CB remaining MHrs] ÷ [Forecast remaining MHrs]</v>
      </c>
    </row>
    <row r="57" spans="1:9" s="7" customFormat="1" x14ac:dyDescent="0.25">
      <c r="A57" s="7" t="str">
        <f>Table3[[#This Row],[Column Name]]</f>
        <v>Forecast total cost</v>
      </c>
      <c r="B57" s="7" t="s">
        <v>159</v>
      </c>
      <c r="C57" s="7" t="s">
        <v>160</v>
      </c>
      <c r="D57" s="17" t="str">
        <f>CBS!A22</f>
        <v>Actual cost (to date)</v>
      </c>
      <c r="E57" s="20" t="s">
        <v>141</v>
      </c>
      <c r="F57" s="18" t="str">
        <f>A58</f>
        <v>Forecast remaining cost</v>
      </c>
      <c r="H57" s="67"/>
      <c r="I57" s="7" t="str">
        <f>IF(D57="","",CONCATENATE("[",D57,"] ",Table3[[#This Row],[Mathematical Operator]]," [",F57,"]"))</f>
        <v>[Actual cost (to date)] + [Forecast remaining cost]</v>
      </c>
    </row>
    <row r="58" spans="1:9" s="7" customFormat="1" ht="315" x14ac:dyDescent="0.25">
      <c r="A58" s="7" t="str">
        <f>Table3[[#This Row],[Column Name]]</f>
        <v>Forecast remaining cost</v>
      </c>
      <c r="B58" t="s">
        <v>161</v>
      </c>
      <c r="C58" t="s">
        <v>161</v>
      </c>
      <c r="D58" s="24"/>
      <c r="E58" s="53" t="s">
        <v>17</v>
      </c>
      <c r="F58" s="25"/>
      <c r="H58" s="67"/>
      <c r="I58" s="76" t="s">
        <v>162</v>
      </c>
    </row>
    <row r="59" spans="1:9" s="7" customFormat="1" x14ac:dyDescent="0.25">
      <c r="A59" s="7" t="str">
        <f>Table3[[#This Row],[Column Name]]</f>
        <v>Forecast total MHrs</v>
      </c>
      <c r="B59" t="s">
        <v>163</v>
      </c>
      <c r="C59" s="7" t="s">
        <v>164</v>
      </c>
      <c r="D59" s="17" t="str">
        <f>A51</f>
        <v>Forecast remaining MHrs</v>
      </c>
      <c r="E59" s="20" t="s">
        <v>141</v>
      </c>
      <c r="F59" s="18" t="str">
        <f>CBS!A35</f>
        <v>Actual MHrs (to date)</v>
      </c>
      <c r="G59" s="7" t="s">
        <v>165</v>
      </c>
      <c r="H59" s="67"/>
      <c r="I59" s="7" t="str">
        <f>IF(D59="","",CONCATENATE("[",D59,"] ",Table3[[#This Row],[Mathematical Operator]]," [",F59,"]"))</f>
        <v>[Forecast remaining MHrs] + [Actual MHrs (to date)]</v>
      </c>
    </row>
    <row r="60" spans="1:9" s="7" customFormat="1" x14ac:dyDescent="0.25">
      <c r="A60" s="7" t="str">
        <f>Table3[[#This Row],[Column Name]]</f>
        <v>Forecast total unit cost</v>
      </c>
      <c r="B60" t="s">
        <v>166</v>
      </c>
      <c r="C60" s="7" t="s">
        <v>167</v>
      </c>
      <c r="D60" s="17" t="str">
        <f>A57</f>
        <v>Forecast total cost</v>
      </c>
      <c r="E60" s="20" t="s">
        <v>50</v>
      </c>
      <c r="F60" s="29" t="str">
        <f>CBS!A5</f>
        <v>Forecast (T/O) qty</v>
      </c>
      <c r="H60" s="67"/>
      <c r="I60" s="7" t="str">
        <f>IF(D60="","",CONCATENATE("[",D60,"] ",Table3[[#This Row],[Mathematical Operator]]," [",F60,"]"))</f>
        <v>[Forecast total cost] ÷ [Forecast (T/O) qty]</v>
      </c>
    </row>
    <row r="61" spans="1:9" s="7" customFormat="1" x14ac:dyDescent="0.25">
      <c r="A61" s="7" t="str">
        <f>Table3[[#This Row],[Column Name]]</f>
        <v>Forecast remaining unit cost</v>
      </c>
      <c r="B61" t="s">
        <v>168</v>
      </c>
      <c r="C61" t="s">
        <v>168</v>
      </c>
      <c r="D61" s="17" t="str">
        <f>A58</f>
        <v>Forecast remaining cost</v>
      </c>
      <c r="E61" s="34" t="s">
        <v>50</v>
      </c>
      <c r="F61" s="18" t="str">
        <f>A63</f>
        <v>Remaining qty</v>
      </c>
      <c r="H61" s="67"/>
      <c r="I61" s="7" t="str">
        <f>IF(D61="","",CONCATENATE("[",D61,"] ",Table3[[#This Row],[Mathematical Operator]]," [",F61,"]"))</f>
        <v>[Forecast remaining cost] ÷ [Remaining qty]</v>
      </c>
    </row>
    <row r="62" spans="1:9" s="7" customFormat="1" x14ac:dyDescent="0.25">
      <c r="A62" s="7" t="str">
        <f>Table3[[#This Row],[Column Name]]</f>
        <v>Progress actual start date</v>
      </c>
      <c r="B62" t="s">
        <v>169</v>
      </c>
      <c r="C62" t="s">
        <v>169</v>
      </c>
      <c r="D62" s="24"/>
      <c r="E62" s="53" t="s">
        <v>17</v>
      </c>
      <c r="F62" s="25"/>
      <c r="H62" s="67"/>
      <c r="I62" s="7" t="str">
        <f>IF(D62="","",CONCATENATE("[",D62,"] ",Table3[[#This Row],[Mathematical Operator]]," [",F62,"]"))</f>
        <v/>
      </c>
    </row>
    <row r="63" spans="1:9" s="7" customFormat="1" x14ac:dyDescent="0.25">
      <c r="A63" s="7" t="str">
        <f>Table3[[#This Row],[Column Name]]</f>
        <v>Remaining qty</v>
      </c>
      <c r="B63" s="7" t="s">
        <v>170</v>
      </c>
      <c r="C63" s="7" t="s">
        <v>171</v>
      </c>
      <c r="D63" s="30" t="str">
        <f>CBS!A5</f>
        <v>Forecast (T/O) qty</v>
      </c>
      <c r="E63" s="20" t="s">
        <v>91</v>
      </c>
      <c r="F63" s="18" t="str">
        <f>CBS!A39</f>
        <v>Actual qty (to date)</v>
      </c>
      <c r="G63" s="7" t="s">
        <v>172</v>
      </c>
      <c r="H63" s="67"/>
      <c r="I63" s="7" t="str">
        <f>IF(D63="","",CONCATENATE("[",D63,"] ",Table3[[#This Row],[Mathematical Operator]]," [",F63,"]"))</f>
        <v>[Forecast (T/O) qty] - [Actual qty (to date)]</v>
      </c>
    </row>
    <row r="64" spans="1:9" s="7" customFormat="1" ht="150" x14ac:dyDescent="0.25">
      <c r="A64" s="7" t="str">
        <f>Table3[[#This Row],[Column Name]]</f>
        <v>Delta from straight line</v>
      </c>
      <c r="B64" s="7" t="s">
        <v>173</v>
      </c>
      <c r="C64" s="7" t="s">
        <v>173</v>
      </c>
      <c r="D64" s="24"/>
      <c r="E64" s="53" t="s">
        <v>17</v>
      </c>
      <c r="F64" s="25"/>
      <c r="H64" s="67" t="s">
        <v>174</v>
      </c>
      <c r="I64" s="77" t="s">
        <v>175</v>
      </c>
    </row>
    <row r="65" spans="1:9" s="28" customFormat="1" ht="15.75" x14ac:dyDescent="0.25">
      <c r="A65" s="7" t="str">
        <f>Table3[[#This Row],[Column Name]]</f>
        <v>CB cost expended %</v>
      </c>
      <c r="B65" s="7" t="s">
        <v>176</v>
      </c>
      <c r="C65" s="7" t="s">
        <v>176</v>
      </c>
      <c r="D65" s="35" t="str">
        <f>CBS!A22</f>
        <v>Actual cost (to date)</v>
      </c>
      <c r="E65" s="36" t="s">
        <v>50</v>
      </c>
      <c r="F65" s="37" t="str">
        <f>A74</f>
        <v>CB total cost</v>
      </c>
      <c r="G65" s="28" t="s">
        <v>177</v>
      </c>
      <c r="H65" s="69"/>
      <c r="I65" s="7" t="str">
        <f>IF(D65="","",CONCATENATE("[",D65,"] ",Table3[[#This Row],[Mathematical Operator]]," [",F65,"]"))</f>
        <v>[Actual cost (to date)] ÷ [CB total cost]</v>
      </c>
    </row>
    <row r="66" spans="1:9" s="28" customFormat="1" ht="15.75" x14ac:dyDescent="0.25">
      <c r="A66" s="7" t="str">
        <f>Table3[[#This Row],[Column Name]]</f>
        <v>CB remaining cost %</v>
      </c>
      <c r="B66" s="7" t="s">
        <v>178</v>
      </c>
      <c r="C66" s="7" t="s">
        <v>178</v>
      </c>
      <c r="D66" s="35" t="str">
        <f>A73</f>
        <v>CB remaining cost</v>
      </c>
      <c r="E66" s="36" t="s">
        <v>50</v>
      </c>
      <c r="F66" s="37" t="str">
        <f>A74</f>
        <v>CB total cost</v>
      </c>
      <c r="G66" s="28" t="s">
        <v>179</v>
      </c>
      <c r="H66" s="69"/>
      <c r="I66" s="7" t="str">
        <f>IF(D66="","",CONCATENATE("[",D66,"] ",Table3[[#This Row],[Mathematical Operator]]," [",F66,"]"))</f>
        <v>[CB remaining cost] ÷ [CB total cost]</v>
      </c>
    </row>
    <row r="67" spans="1:9" s="23" customFormat="1" ht="15.75" x14ac:dyDescent="0.25">
      <c r="A67" s="7" t="str">
        <f>Table3[[#This Row],[Column Name]]</f>
        <v>CB MHrs expended %</v>
      </c>
      <c r="B67" s="7" t="s">
        <v>180</v>
      </c>
      <c r="C67" s="7" t="s">
        <v>180</v>
      </c>
      <c r="D67" s="35" t="str">
        <f>CBS!A35</f>
        <v>Actual MHrs (to date)</v>
      </c>
      <c r="E67" s="36" t="s">
        <v>50</v>
      </c>
      <c r="F67" s="37" t="str">
        <f>A70</f>
        <v>CB total MHrs</v>
      </c>
      <c r="G67" s="7" t="s">
        <v>181</v>
      </c>
      <c r="H67" s="67"/>
      <c r="I67" s="7" t="str">
        <f>IF(D67="","",CONCATENATE("[",D67,"] ",Table3[[#This Row],[Mathematical Operator]]," [",F67,"]"))</f>
        <v>[Actual MHrs (to date)] ÷ [CB total MHrs]</v>
      </c>
    </row>
    <row r="68" spans="1:9" s="28" customFormat="1" ht="15.75" x14ac:dyDescent="0.25">
      <c r="A68" s="7" t="str">
        <f>Table3[[#This Row],[Column Name]]</f>
        <v>CB remaining qty</v>
      </c>
      <c r="B68" t="s">
        <v>182</v>
      </c>
      <c r="C68" s="7" t="s">
        <v>183</v>
      </c>
      <c r="D68" s="38" t="str">
        <f>A72</f>
        <v>CB total qty</v>
      </c>
      <c r="E68" s="39" t="s">
        <v>91</v>
      </c>
      <c r="F68" s="37" t="str">
        <f>A252</f>
        <v>CB earned qty</v>
      </c>
      <c r="G68" s="28" t="s">
        <v>184</v>
      </c>
      <c r="H68" s="69"/>
      <c r="I68" s="7" t="str">
        <f>IF(D68="","",CONCATENATE("[",D68,"] ",Table3[[#This Row],[Mathematical Operator]]," [",F68,"]"))</f>
        <v>[CB total qty] - [CB earned qty]</v>
      </c>
    </row>
    <row r="69" spans="1:9" s="23" customFormat="1" x14ac:dyDescent="0.25">
      <c r="A69" s="7" t="str">
        <f>Table3[[#This Row],[Column Name]]</f>
        <v>CB labor total cost</v>
      </c>
      <c r="B69" s="7" t="s">
        <v>185</v>
      </c>
      <c r="C69" s="7" t="s">
        <v>185</v>
      </c>
      <c r="D69" s="24"/>
      <c r="E69" s="53" t="s">
        <v>17</v>
      </c>
      <c r="F69" s="25"/>
      <c r="G69" s="7" t="s">
        <v>186</v>
      </c>
      <c r="H69" s="67"/>
      <c r="I69" s="7" t="str">
        <f>IF(D69="","",CONCATENATE("[",D69,"] ",Table3[[#This Row],[Mathematical Operator]]," [",F69,"]"))</f>
        <v/>
      </c>
    </row>
    <row r="70" spans="1:9" s="23" customFormat="1" x14ac:dyDescent="0.25">
      <c r="A70" s="7" t="str">
        <f>Table3[[#This Row],[Column Name]]</f>
        <v>CB total MHrs</v>
      </c>
      <c r="B70" s="7" t="s">
        <v>187</v>
      </c>
      <c r="C70" s="7" t="s">
        <v>187</v>
      </c>
      <c r="D70" s="24"/>
      <c r="E70" s="53" t="s">
        <v>17</v>
      </c>
      <c r="F70" s="25"/>
      <c r="G70" s="7" t="s">
        <v>188</v>
      </c>
      <c r="H70" s="67"/>
      <c r="I70" s="7" t="str">
        <f>IF(D70="","",CONCATENATE("[",D70,"] ",Table3[[#This Row],[Mathematical Operator]]," [",F70,"]"))</f>
        <v/>
      </c>
    </row>
    <row r="71" spans="1:9" s="23" customFormat="1" x14ac:dyDescent="0.25">
      <c r="A71" s="7" t="str">
        <f>Table3[[#This Row],[Column Name]]</f>
        <v>CB remaining MHrs</v>
      </c>
      <c r="B71" s="7" t="s">
        <v>158</v>
      </c>
      <c r="C71" s="7" t="s">
        <v>158</v>
      </c>
      <c r="D71" s="35" t="str">
        <f>A70</f>
        <v>CB total MHrs</v>
      </c>
      <c r="E71" s="40" t="s">
        <v>91</v>
      </c>
      <c r="F71" s="64" t="s">
        <v>132</v>
      </c>
      <c r="G71" s="7" t="s">
        <v>189</v>
      </c>
      <c r="H71" s="67"/>
      <c r="I71" s="7" t="str">
        <f>IF(D71="","",CONCATENATE("[",D71,"] ",Table3[[#This Row],[Mathematical Operator]]," [",F71,"]"))</f>
        <v>[CB total MHrs] - [CB MHrs earned]</v>
      </c>
    </row>
    <row r="72" spans="1:9" s="23" customFormat="1" x14ac:dyDescent="0.25">
      <c r="A72" s="7" t="str">
        <f>Table3[[#This Row],[Column Name]]</f>
        <v>CB total qty</v>
      </c>
      <c r="B72" t="s">
        <v>190</v>
      </c>
      <c r="C72" s="7" t="s">
        <v>191</v>
      </c>
      <c r="D72" s="24"/>
      <c r="E72" s="53" t="s">
        <v>17</v>
      </c>
      <c r="F72" s="25"/>
      <c r="G72" s="7" t="s">
        <v>192</v>
      </c>
      <c r="H72" s="67"/>
      <c r="I72" s="7" t="str">
        <f>IF(D72="","",CONCATENATE("[",D72,"] ",Table3[[#This Row],[Mathematical Operator]]," [",F72,"]"))</f>
        <v/>
      </c>
    </row>
    <row r="73" spans="1:9" s="23" customFormat="1" x14ac:dyDescent="0.25">
      <c r="A73" s="7" t="str">
        <f>Table3[[#This Row],[Column Name]]</f>
        <v>CB remaining cost</v>
      </c>
      <c r="B73" s="7" t="s">
        <v>193</v>
      </c>
      <c r="C73" s="7" t="s">
        <v>193</v>
      </c>
      <c r="D73" s="35" t="str">
        <f>A74</f>
        <v>CB total cost</v>
      </c>
      <c r="E73" s="39" t="s">
        <v>91</v>
      </c>
      <c r="F73" s="64" t="s">
        <v>128</v>
      </c>
      <c r="G73" s="7" t="s">
        <v>194</v>
      </c>
      <c r="H73" s="67"/>
      <c r="I73" s="7" t="str">
        <f>IF(D73="","",CONCATENATE("[",D73,"] ",Table3[[#This Row],[Mathematical Operator]]," [",F73,"]"))</f>
        <v>[CB total cost] - [CB cost earned]</v>
      </c>
    </row>
    <row r="74" spans="1:9" s="7" customFormat="1" x14ac:dyDescent="0.25">
      <c r="A74" s="7" t="str">
        <f>Table3[[#This Row],[Column Name]]</f>
        <v>CB total cost</v>
      </c>
      <c r="B74" s="7" t="s">
        <v>195</v>
      </c>
      <c r="C74" s="7" t="s">
        <v>195</v>
      </c>
      <c r="D74" s="24"/>
      <c r="E74" s="53" t="s">
        <v>17</v>
      </c>
      <c r="F74" s="25"/>
      <c r="G74" s="7" t="s">
        <v>196</v>
      </c>
      <c r="H74" s="67"/>
      <c r="I74" s="7" t="str">
        <f>IF(D74="","",CONCATENATE("[",D74,"] ",Table3[[#This Row],[Mathematical Operator]]," [",F74,"]"))</f>
        <v/>
      </c>
    </row>
    <row r="75" spans="1:9" s="23" customFormat="1" x14ac:dyDescent="0.25">
      <c r="A75" s="7" t="str">
        <f>Table3[[#This Row],[Column Name]]</f>
        <v>CB unit cost</v>
      </c>
      <c r="B75" s="7" t="s">
        <v>197</v>
      </c>
      <c r="C75" s="7" t="s">
        <v>197</v>
      </c>
      <c r="D75" s="35" t="str">
        <f>A74</f>
        <v>CB total cost</v>
      </c>
      <c r="E75" s="39" t="s">
        <v>50</v>
      </c>
      <c r="F75" s="37" t="str">
        <f>A72</f>
        <v>CB total qty</v>
      </c>
      <c r="G75" s="7" t="s">
        <v>198</v>
      </c>
      <c r="H75" s="67"/>
      <c r="I75" s="7" t="str">
        <f>IF(D75="","",CONCATENATE("[",D75,"] ",Table3[[#This Row],[Mathematical Operator]]," [",F75,"]"))</f>
        <v>[CB total cost] ÷ [CB total qty]</v>
      </c>
    </row>
    <row r="76" spans="1:9" s="28" customFormat="1" ht="15.75" x14ac:dyDescent="0.25">
      <c r="A76" s="7" t="str">
        <f>Table3[[#This Row],[Column Name]]</f>
        <v>SPI</v>
      </c>
      <c r="B76" s="6" t="s">
        <v>199</v>
      </c>
      <c r="C76" s="6" t="s">
        <v>199</v>
      </c>
      <c r="D76" s="24" t="s">
        <v>128</v>
      </c>
      <c r="E76" s="50" t="s">
        <v>200</v>
      </c>
      <c r="F76" s="25" t="s">
        <v>201</v>
      </c>
      <c r="G76" s="7" t="s">
        <v>202</v>
      </c>
      <c r="H76" s="67"/>
      <c r="I76" s="7" t="str">
        <f>IF(D76="","",CONCATENATE("[",D76,"] ",Table3[[#This Row],[Mathematical Operator]]," [",F76,"]"))</f>
        <v>[CB cost earned] / [CB planned value (to date)]</v>
      </c>
    </row>
    <row r="77" spans="1:9" s="7" customFormat="1" x14ac:dyDescent="0.25">
      <c r="A77" s="7" t="str">
        <f>Table3[[#This Row],[Column Name]]</f>
        <v>Actual finish</v>
      </c>
      <c r="B77" s="7" t="s">
        <v>203</v>
      </c>
      <c r="C77" s="7" t="s">
        <v>203</v>
      </c>
      <c r="D77" s="24"/>
      <c r="E77" s="53" t="s">
        <v>17</v>
      </c>
      <c r="F77" s="25"/>
      <c r="H77" s="67"/>
      <c r="I77" s="7" t="str">
        <f>IF(D77="","",CONCATENATE("[",D77,"] ",Table3[[#This Row],[Mathematical Operator]]," [",F77,"]"))</f>
        <v/>
      </c>
    </row>
    <row r="78" spans="1:9" s="7" customFormat="1" x14ac:dyDescent="0.25">
      <c r="A78" s="7" t="str">
        <f>Table3[[#This Row],[Column Name]]</f>
        <v>Actual start</v>
      </c>
      <c r="B78" s="7" t="s">
        <v>204</v>
      </c>
      <c r="C78" s="7" t="s">
        <v>204</v>
      </c>
      <c r="D78" s="24"/>
      <c r="E78" s="53" t="s">
        <v>17</v>
      </c>
      <c r="F78" s="25"/>
      <c r="H78" s="67"/>
      <c r="I78" s="7" t="str">
        <f>IF(D78="","",CONCATENATE("[",D78,"] ",Table3[[#This Row],[Mathematical Operator]]," [",F78,"]"))</f>
        <v/>
      </c>
    </row>
    <row r="79" spans="1:9" s="7" customFormat="1" x14ac:dyDescent="0.25">
      <c r="A79" s="7" t="str">
        <f>Table3[[#This Row],[Column Name]]</f>
        <v>Early finish</v>
      </c>
      <c r="B79" s="7" t="s">
        <v>205</v>
      </c>
      <c r="C79" s="7" t="s">
        <v>205</v>
      </c>
      <c r="D79" s="24"/>
      <c r="E79" s="53" t="s">
        <v>17</v>
      </c>
      <c r="F79" s="25"/>
      <c r="H79" s="67"/>
      <c r="I79" s="7" t="str">
        <f>IF(D79="","",CONCATENATE("[",D79,"] ",Table3[[#This Row],[Mathematical Operator]]," [",F79,"]"))</f>
        <v/>
      </c>
    </row>
    <row r="80" spans="1:9" s="7" customFormat="1" x14ac:dyDescent="0.25">
      <c r="A80" s="7" t="str">
        <f>Table3[[#This Row],[Column Name]]</f>
        <v>Early start</v>
      </c>
      <c r="B80" s="7" t="s">
        <v>206</v>
      </c>
      <c r="C80" s="7" t="s">
        <v>206</v>
      </c>
      <c r="D80" s="24"/>
      <c r="E80" s="53" t="s">
        <v>17</v>
      </c>
      <c r="F80" s="25"/>
      <c r="H80" s="67"/>
      <c r="I80" s="7" t="str">
        <f>IF(D80="","",CONCATENATE("[",D80,"] ",Table3[[#This Row],[Mathematical Operator]]," [",F80,"]"))</f>
        <v/>
      </c>
    </row>
    <row r="81" spans="1:9" s="7" customFormat="1" x14ac:dyDescent="0.25">
      <c r="A81" s="7" t="str">
        <f>Table3[[#This Row],[Column Name]]</f>
        <v>Finish</v>
      </c>
      <c r="B81" s="7" t="s">
        <v>207</v>
      </c>
      <c r="C81" s="7" t="s">
        <v>207</v>
      </c>
      <c r="D81" s="24"/>
      <c r="E81" s="53" t="s">
        <v>17</v>
      </c>
      <c r="F81" s="25"/>
      <c r="H81" s="67" t="s">
        <v>208</v>
      </c>
      <c r="I81" s="7" t="str">
        <f>IF(D81="","",CONCATENATE("[",D81,"] ",Table3[[#This Row],[Mathematical Operator]]," [",F81,"]"))</f>
        <v/>
      </c>
    </row>
    <row r="82" spans="1:9" s="7" customFormat="1" x14ac:dyDescent="0.25">
      <c r="A82" s="7" t="str">
        <f>Table3[[#This Row],[Column Name]]</f>
        <v>Late finish</v>
      </c>
      <c r="B82" s="7" t="s">
        <v>209</v>
      </c>
      <c r="C82" s="7" t="s">
        <v>209</v>
      </c>
      <c r="D82" s="24"/>
      <c r="E82" s="53" t="s">
        <v>17</v>
      </c>
      <c r="F82" s="25"/>
      <c r="H82" s="67"/>
      <c r="I82" s="7" t="str">
        <f>IF(D82="","",CONCATENATE("[",D82,"] ",Table3[[#This Row],[Mathematical Operator]]," [",F82,"]"))</f>
        <v/>
      </c>
    </row>
    <row r="83" spans="1:9" s="7" customFormat="1" x14ac:dyDescent="0.25">
      <c r="A83" s="7" t="str">
        <f>Table3[[#This Row],[Column Name]]</f>
        <v>Late start</v>
      </c>
      <c r="B83" s="7" t="s">
        <v>210</v>
      </c>
      <c r="C83" s="7" t="s">
        <v>210</v>
      </c>
      <c r="D83" s="24"/>
      <c r="E83" s="53" t="s">
        <v>17</v>
      </c>
      <c r="F83" s="25"/>
      <c r="H83" s="67"/>
      <c r="I83" s="7" t="str">
        <f>IF(D83="","",CONCATENATE("[",D83,"] ",Table3[[#This Row],[Mathematical Operator]]," [",F83,"]"))</f>
        <v/>
      </c>
    </row>
    <row r="84" spans="1:9" s="7" customFormat="1" x14ac:dyDescent="0.25">
      <c r="A84" s="7" t="str">
        <f>Table3[[#This Row],[Column Name]]</f>
        <v>Start</v>
      </c>
      <c r="B84" s="7" t="s">
        <v>211</v>
      </c>
      <c r="C84" s="7" t="s">
        <v>211</v>
      </c>
      <c r="D84" s="24"/>
      <c r="E84" s="53" t="s">
        <v>17</v>
      </c>
      <c r="F84" s="25"/>
      <c r="H84" s="67" t="s">
        <v>208</v>
      </c>
      <c r="I84" s="7" t="str">
        <f>IF(D84="","",CONCATENATE("[",D84,"] ",Table3[[#This Row],[Mathematical Operator]]," [",F84,"]"))</f>
        <v/>
      </c>
    </row>
    <row r="85" spans="1:9" s="42" customFormat="1" ht="15.75" x14ac:dyDescent="0.25">
      <c r="A85" s="7" t="str">
        <f>Table3[[#This Row],[Column Name]]</f>
        <v>CE productivity factor</v>
      </c>
      <c r="B85" s="7" t="s">
        <v>212</v>
      </c>
      <c r="C85" s="7" t="s">
        <v>212</v>
      </c>
      <c r="D85" s="24" t="str">
        <f>CBS!A108</f>
        <v>CE MHrs earned</v>
      </c>
      <c r="E85" s="41" t="s">
        <v>50</v>
      </c>
      <c r="F85" s="25" t="str">
        <f>CBS!A35</f>
        <v>Actual MHrs (to date)</v>
      </c>
      <c r="G85" s="28" t="s">
        <v>213</v>
      </c>
      <c r="H85" s="69"/>
      <c r="I85" s="7" t="str">
        <f>IF(D85="","",CONCATENATE("[",D85,"] ",Table3[[#This Row],[Mathematical Operator]]," [",F85,"]"))</f>
        <v>[CE MHrs earned] ÷ [Actual MHrs (to date)]</v>
      </c>
    </row>
    <row r="86" spans="1:9" s="7" customFormat="1" x14ac:dyDescent="0.25">
      <c r="A86" s="7" t="str">
        <f>Table3[[#This Row],[Column Name]]</f>
        <v>CE total eqp hrs</v>
      </c>
      <c r="B86" t="s">
        <v>214</v>
      </c>
      <c r="C86" s="7" t="s">
        <v>215</v>
      </c>
      <c r="D86" s="24"/>
      <c r="E86" s="53" t="s">
        <v>17</v>
      </c>
      <c r="F86" s="25"/>
      <c r="G86" s="7" t="s">
        <v>216</v>
      </c>
      <c r="H86" s="67"/>
      <c r="I86" s="7" t="str">
        <f>IF(D86="","",CONCATENATE("[",D86,"] ",Table3[[#This Row],[Mathematical Operator]]," [",F86,"]"))</f>
        <v/>
      </c>
    </row>
    <row r="87" spans="1:9" s="7" customFormat="1" x14ac:dyDescent="0.25">
      <c r="A87" s="7" t="str">
        <f>Table3[[#This Row],[Column Name]]</f>
        <v>CE forecast total cost G/L</v>
      </c>
      <c r="B87" t="s">
        <v>217</v>
      </c>
      <c r="C87" s="7" t="s">
        <v>218</v>
      </c>
      <c r="D87" s="17" t="str">
        <f>CBS!A106</f>
        <v>CE total cost</v>
      </c>
      <c r="E87" s="20" t="s">
        <v>91</v>
      </c>
      <c r="F87" s="18" t="str">
        <f>CBS!A57</f>
        <v>Forecast total cost</v>
      </c>
      <c r="G87" s="7" t="s">
        <v>219</v>
      </c>
      <c r="H87" s="67"/>
      <c r="I87" s="7" t="str">
        <f>IF(D87="","",CONCATENATE("[",D87,"] ",Table3[[#This Row],[Mathematical Operator]]," [",F87,"]"))</f>
        <v>[CE total cost] - [Forecast total cost]</v>
      </c>
    </row>
    <row r="88" spans="1:9" s="7" customFormat="1" x14ac:dyDescent="0.25">
      <c r="A88" s="7" t="str">
        <f>Table3[[#This Row],[Column Name]]</f>
        <v>CE forecast cost G/L %</v>
      </c>
      <c r="B88" s="7" t="s">
        <v>220</v>
      </c>
      <c r="C88" s="7" t="s">
        <v>220</v>
      </c>
      <c r="D88" s="17" t="str">
        <f>A87</f>
        <v>CE forecast total cost G/L</v>
      </c>
      <c r="E88" s="20" t="s">
        <v>50</v>
      </c>
      <c r="F88" s="18" t="str">
        <f>CBS!A106</f>
        <v>CE total cost</v>
      </c>
      <c r="G88" s="7" t="s">
        <v>221</v>
      </c>
      <c r="H88" s="67"/>
      <c r="I88" s="7" t="str">
        <f>IF(D88="","",CONCATENATE("[",D88,"] ",Table3[[#This Row],[Mathematical Operator]]," [",F88,"]"))</f>
        <v>[CE forecast total cost G/L] ÷ [CE total cost]</v>
      </c>
    </row>
    <row r="89" spans="1:9" s="7" customFormat="1" x14ac:dyDescent="0.25">
      <c r="A89" s="7" t="str">
        <f>Table3[[#This Row],[Column Name]]</f>
        <v>CE forecast unit cost G/L</v>
      </c>
      <c r="B89" s="7" t="s">
        <v>222</v>
      </c>
      <c r="C89" s="7" t="s">
        <v>222</v>
      </c>
      <c r="D89" s="17" t="str">
        <f>CBS!A60</f>
        <v>Forecast total unit cost</v>
      </c>
      <c r="E89" s="20" t="s">
        <v>91</v>
      </c>
      <c r="F89" s="18" t="str">
        <f>CBS!A107</f>
        <v>CE unit cost</v>
      </c>
      <c r="G89" s="7" t="s">
        <v>219</v>
      </c>
      <c r="H89" s="67"/>
      <c r="I89" s="7" t="str">
        <f>IF(D89="","",CONCATENATE("[",D89,"] ",Table3[[#This Row],[Mathematical Operator]]," [",F89,"]"))</f>
        <v>[Forecast total unit cost] - [CE unit cost]</v>
      </c>
    </row>
    <row r="90" spans="1:9" s="7" customFormat="1" x14ac:dyDescent="0.25">
      <c r="A90" s="7" t="str">
        <f>Table3[[#This Row],[Column Name]]</f>
        <v>CE forecast unit cost G/L %</v>
      </c>
      <c r="B90" s="7" t="s">
        <v>223</v>
      </c>
      <c r="C90" s="7" t="s">
        <v>223</v>
      </c>
      <c r="D90" s="17" t="str">
        <f>A89</f>
        <v>CE forecast unit cost G/L</v>
      </c>
      <c r="E90" s="20" t="s">
        <v>50</v>
      </c>
      <c r="F90" s="18" t="str">
        <f>A107</f>
        <v>CE unit cost</v>
      </c>
      <c r="G90" s="7" t="s">
        <v>224</v>
      </c>
      <c r="H90" s="67"/>
      <c r="I90" s="7" t="str">
        <f>IF(D90="","",CONCATENATE("[",D90,"] ",Table3[[#This Row],[Mathematical Operator]]," [",F90,"]"))</f>
        <v>[CE forecast unit cost G/L] ÷ [CE unit cost]</v>
      </c>
    </row>
    <row r="91" spans="1:9" s="7" customFormat="1" x14ac:dyDescent="0.25">
      <c r="A91" s="7" t="str">
        <f>Table3[[#This Row],[Column Name]]</f>
        <v>CE labor total cost</v>
      </c>
      <c r="B91" s="7" t="s">
        <v>225</v>
      </c>
      <c r="C91" s="7" t="s">
        <v>225</v>
      </c>
      <c r="D91" s="24"/>
      <c r="E91" s="53" t="s">
        <v>17</v>
      </c>
      <c r="F91" s="25"/>
      <c r="G91" s="7" t="s">
        <v>226</v>
      </c>
      <c r="H91" s="67"/>
      <c r="I91" s="7" t="str">
        <f>IF(D91="","",CONCATENATE("[",D91,"] ",Table3[[#This Row],[Mathematical Operator]]," [",F91,"]"))</f>
        <v/>
      </c>
    </row>
    <row r="92" spans="1:9" s="7" customFormat="1" x14ac:dyDescent="0.25">
      <c r="A92" s="7" t="str">
        <f>Table3[[#This Row],[Column Name]]</f>
        <v>CE MHr total G/L %</v>
      </c>
      <c r="B92" s="7" t="s">
        <v>227</v>
      </c>
      <c r="C92" s="7" t="s">
        <v>227</v>
      </c>
      <c r="D92" s="17" t="str">
        <f>A93</f>
        <v>CE forecast MHr G/L</v>
      </c>
      <c r="E92" s="20" t="s">
        <v>50</v>
      </c>
      <c r="F92" s="18" t="str">
        <f>A94</f>
        <v>CE total MHrs</v>
      </c>
      <c r="G92" s="7" t="s">
        <v>228</v>
      </c>
      <c r="H92" s="67"/>
      <c r="I92" s="7" t="str">
        <f>IF(D92="","",CONCATENATE("[",D92,"] ",Table3[[#This Row],[Mathematical Operator]]," [",F92,"]"))</f>
        <v>[CE forecast MHr G/L] ÷ [CE total MHrs]</v>
      </c>
    </row>
    <row r="93" spans="1:9" s="7" customFormat="1" x14ac:dyDescent="0.25">
      <c r="A93" s="7" t="str">
        <f>Table3[[#This Row],[Column Name]]</f>
        <v>CE forecast MHr G/L</v>
      </c>
      <c r="B93" t="s">
        <v>229</v>
      </c>
      <c r="C93" s="26" t="s">
        <v>230</v>
      </c>
      <c r="D93" s="65" t="s">
        <v>231</v>
      </c>
      <c r="E93" s="20" t="s">
        <v>91</v>
      </c>
      <c r="F93" s="65" t="s">
        <v>164</v>
      </c>
      <c r="G93" s="7" t="s">
        <v>232</v>
      </c>
      <c r="H93" s="67"/>
      <c r="I93" s="7" t="str">
        <f>IF(D93="","",CONCATENATE("[",D93,"] ",Table3[[#This Row],[Mathematical Operator]]," [",F93,"]"))</f>
        <v>[CE total MHrs] - [Forecast total MHrs]</v>
      </c>
    </row>
    <row r="94" spans="1:9" s="7" customFormat="1" x14ac:dyDescent="0.25">
      <c r="A94" s="7" t="str">
        <f>Table3[[#This Row],[Column Name]]</f>
        <v>CE total MHrs</v>
      </c>
      <c r="B94" t="s">
        <v>233</v>
      </c>
      <c r="C94" s="62" t="s">
        <v>231</v>
      </c>
      <c r="D94" s="24"/>
      <c r="E94" s="53" t="s">
        <v>17</v>
      </c>
      <c r="F94" s="25"/>
      <c r="G94" s="7" t="s">
        <v>234</v>
      </c>
      <c r="H94" s="67"/>
      <c r="I94" s="7" t="str">
        <f>IF(D94="","",CONCATENATE("[",D94,"] ",Table3[[#This Row],[Mathematical Operator]]," [",F94,"]"))</f>
        <v/>
      </c>
    </row>
    <row r="95" spans="1:9" s="7" customFormat="1" x14ac:dyDescent="0.25">
      <c r="A95" s="7" t="str">
        <f>Table3[[#This Row],[Column Name]]</f>
        <v>CE remaining MHrs</v>
      </c>
      <c r="B95" s="7" t="s">
        <v>235</v>
      </c>
      <c r="C95" s="7" t="s">
        <v>235</v>
      </c>
      <c r="D95" s="17" t="str">
        <f>A94</f>
        <v>CE total MHrs</v>
      </c>
      <c r="E95" s="20" t="s">
        <v>91</v>
      </c>
      <c r="F95" s="65" t="s">
        <v>236</v>
      </c>
      <c r="G95" s="7" t="s">
        <v>237</v>
      </c>
      <c r="H95" s="67"/>
      <c r="I95" s="7" t="str">
        <f>IF(D95="","",CONCATENATE("[",D95,"] ",Table3[[#This Row],[Mathematical Operator]]," [",F95,"]"))</f>
        <v>[CE total MHrs] - [CE MHrs earned]</v>
      </c>
    </row>
    <row r="96" spans="1:9" s="28" customFormat="1" ht="15.75" x14ac:dyDescent="0.25">
      <c r="A96" s="7" t="str">
        <f>Table3[[#This Row],[Column Name]]</f>
        <v>CE MHrs expended %</v>
      </c>
      <c r="B96" s="7" t="s">
        <v>238</v>
      </c>
      <c r="C96" s="7" t="s">
        <v>238</v>
      </c>
      <c r="D96" s="35" t="str">
        <f>CBS!A35</f>
        <v>Actual MHrs (to date)</v>
      </c>
      <c r="E96" s="36" t="s">
        <v>50</v>
      </c>
      <c r="F96" s="37" t="str">
        <f>CBS!A94</f>
        <v>CE total MHrs</v>
      </c>
      <c r="G96" s="28" t="s">
        <v>239</v>
      </c>
      <c r="H96" s="69"/>
      <c r="I96" s="7" t="str">
        <f>IF(D96="","",CONCATENATE("[",D96,"] ",Table3[[#This Row],[Mathematical Operator]]," [",F96,"]"))</f>
        <v>[Actual MHrs (to date)] ÷ [CE total MHrs]</v>
      </c>
    </row>
    <row r="97" spans="1:9" s="28" customFormat="1" ht="15.75" x14ac:dyDescent="0.25">
      <c r="A97" s="7" t="str">
        <f>Table3[[#This Row],[Column Name]]</f>
        <v>CE CPI</v>
      </c>
      <c r="B97" s="7" t="s">
        <v>240</v>
      </c>
      <c r="C97" s="7" t="s">
        <v>240</v>
      </c>
      <c r="D97" s="35" t="str">
        <f>CBS!A109</f>
        <v>CE cost earned</v>
      </c>
      <c r="E97" s="36" t="s">
        <v>50</v>
      </c>
      <c r="F97" s="37" t="str">
        <f>A22</f>
        <v>Actual cost (to date)</v>
      </c>
      <c r="G97" s="28" t="s">
        <v>241</v>
      </c>
      <c r="H97" s="69"/>
      <c r="I97" s="7" t="str">
        <f>IF(D97="","",CONCATENATE("[",D97,"] ",Table3[[#This Row],[Mathematical Operator]]," [",F97,"]"))</f>
        <v>[CE cost earned] ÷ [Actual cost (to date)]</v>
      </c>
    </row>
    <row r="98" spans="1:9" s="28" customFormat="1" ht="15.75" x14ac:dyDescent="0.25">
      <c r="A98" s="7" t="str">
        <f>Table3[[#This Row],[Column Name]]</f>
        <v>CE remaining eqp hrs</v>
      </c>
      <c r="B98" t="s">
        <v>242</v>
      </c>
      <c r="C98" s="7" t="s">
        <v>243</v>
      </c>
      <c r="D98" s="35" t="str">
        <f>CBS!A86</f>
        <v>CE total eqp hrs</v>
      </c>
      <c r="E98" s="36" t="s">
        <v>91</v>
      </c>
      <c r="F98" s="37" t="str">
        <f>CBS!A28</f>
        <v>Actual eqp hrs (to date)</v>
      </c>
      <c r="G98" s="28" t="s">
        <v>244</v>
      </c>
      <c r="H98" s="69"/>
      <c r="I98" s="7" t="str">
        <f>IF(D98="","",CONCATENATE("[",D98,"] ",Table3[[#This Row],[Mathematical Operator]]," [",F98,"]"))</f>
        <v>[CE total eqp hrs] - [Actual eqp hrs (to date)]</v>
      </c>
    </row>
    <row r="99" spans="1:9" s="28" customFormat="1" ht="15.75" x14ac:dyDescent="0.25">
      <c r="A99" s="7" t="str">
        <f>Table3[[#This Row],[Column Name]]</f>
        <v>CE MHrs G/L %</v>
      </c>
      <c r="B99" t="s">
        <v>245</v>
      </c>
      <c r="C99" t="s">
        <v>246</v>
      </c>
      <c r="D99" s="43" t="str">
        <f>A100</f>
        <v>CE MHrs G/L (to date)</v>
      </c>
      <c r="E99" s="44" t="s">
        <v>50</v>
      </c>
      <c r="F99" s="45" t="str">
        <f>A108</f>
        <v>CE MHrs earned</v>
      </c>
      <c r="G99" s="28" t="s">
        <v>247</v>
      </c>
      <c r="H99" s="69"/>
      <c r="I99" s="7" t="str">
        <f>IF(D99="","",CONCATENATE("[",D99,"] ",Table3[[#This Row],[Mathematical Operator]]," [",F99,"]"))</f>
        <v>[CE MHrs G/L (to date)] ÷ [CE MHrs earned]</v>
      </c>
    </row>
    <row r="100" spans="1:9" s="28" customFormat="1" ht="15.75" x14ac:dyDescent="0.25">
      <c r="A100" s="7" t="str">
        <f>Table3[[#This Row],[Column Name]]</f>
        <v>CE MHrs G/L (to date)</v>
      </c>
      <c r="B100" s="7" t="s">
        <v>248</v>
      </c>
      <c r="C100" s="7" t="s">
        <v>248</v>
      </c>
      <c r="D100" s="31" t="str">
        <f>A108</f>
        <v>CE MHrs earned</v>
      </c>
      <c r="E100" s="33" t="s">
        <v>91</v>
      </c>
      <c r="F100" s="19" t="str">
        <f>A35</f>
        <v>Actual MHrs (to date)</v>
      </c>
      <c r="G100" s="28" t="s">
        <v>249</v>
      </c>
      <c r="H100" s="69"/>
      <c r="I100" s="7" t="str">
        <f>IF(D100="","",CONCATENATE("[",D100,"] ",Table3[[#This Row],[Mathematical Operator]]," [",F100,"]"))</f>
        <v>[CE MHrs earned] - [Actual MHrs (to date)]</v>
      </c>
    </row>
    <row r="101" spans="1:9" s="28" customFormat="1" ht="15.75" x14ac:dyDescent="0.25">
      <c r="A101" s="7" t="str">
        <f>Table3[[#This Row],[Column Name]]</f>
        <v>CE remaining cost</v>
      </c>
      <c r="B101" s="7" t="s">
        <v>250</v>
      </c>
      <c r="C101" s="7" t="s">
        <v>250</v>
      </c>
      <c r="D101" s="35" t="str">
        <f>CBS!A106</f>
        <v>CE total cost</v>
      </c>
      <c r="E101" s="36" t="s">
        <v>91</v>
      </c>
      <c r="F101" s="64" t="s">
        <v>251</v>
      </c>
      <c r="G101" s="28" t="s">
        <v>252</v>
      </c>
      <c r="H101" s="69"/>
      <c r="I101" s="7" t="str">
        <f>IF(D101="","",CONCATENATE("[",D101,"] ",Table3[[#This Row],[Mathematical Operator]]," [",F101,"]"))</f>
        <v>[CE total cost] - [CE cost earned]</v>
      </c>
    </row>
    <row r="102" spans="1:9" s="28" customFormat="1" ht="15.75" x14ac:dyDescent="0.25">
      <c r="A102" s="7" t="str">
        <f>Table3[[#This Row],[Column Name]]</f>
        <v>CE actual cost G/L (to date)</v>
      </c>
      <c r="B102" s="7" t="s">
        <v>253</v>
      </c>
      <c r="C102" s="7" t="s">
        <v>254</v>
      </c>
      <c r="D102" s="35" t="str">
        <f>CBS!A109</f>
        <v>CE cost earned</v>
      </c>
      <c r="E102" s="36" t="s">
        <v>91</v>
      </c>
      <c r="F102" s="37" t="str">
        <f>CBS!A22</f>
        <v>Actual cost (to date)</v>
      </c>
      <c r="G102" s="28" t="s">
        <v>255</v>
      </c>
      <c r="H102" s="69"/>
      <c r="I102" s="7" t="str">
        <f>IF(D102="","",CONCATENATE("[",D102,"] ",Table3[[#This Row],[Mathematical Operator]]," [",F102,"]"))</f>
        <v>[CE cost earned] - [Actual cost (to date)]</v>
      </c>
    </row>
    <row r="103" spans="1:9" s="28" customFormat="1" ht="15.75" x14ac:dyDescent="0.25">
      <c r="A103" s="7" t="str">
        <f>Table3[[#This Row],[Column Name]]</f>
        <v>CE actual cost G/L % (to date)</v>
      </c>
      <c r="B103" s="7" t="s">
        <v>256</v>
      </c>
      <c r="C103" s="7" t="s">
        <v>257</v>
      </c>
      <c r="D103" s="35" t="str">
        <f>A102</f>
        <v>CE actual cost G/L (to date)</v>
      </c>
      <c r="E103" s="36" t="s">
        <v>50</v>
      </c>
      <c r="F103" s="37" t="str">
        <f>CBS!A109</f>
        <v>CE cost earned</v>
      </c>
      <c r="G103" s="28" t="s">
        <v>258</v>
      </c>
      <c r="H103" s="69"/>
      <c r="I103" s="7" t="str">
        <f>IF(D103="","",CONCATENATE("[",D103,"] ",Table3[[#This Row],[Mathematical Operator]]," [",F103,"]"))</f>
        <v>[CE actual cost G/L (to date)] ÷ [CE cost earned]</v>
      </c>
    </row>
    <row r="104" spans="1:9" s="28" customFormat="1" ht="15.75" x14ac:dyDescent="0.25">
      <c r="A104" s="7" t="str">
        <f>Table3[[#This Row],[Column Name]]</f>
        <v>CE unit cost G/L</v>
      </c>
      <c r="B104" s="7" t="s">
        <v>259</v>
      </c>
      <c r="C104" s="7" t="s">
        <v>259</v>
      </c>
      <c r="D104" s="35" t="str">
        <f>CBS!A110</f>
        <v>CE unit cost (to date)</v>
      </c>
      <c r="E104" s="36" t="s">
        <v>91</v>
      </c>
      <c r="F104" s="37" t="str">
        <f>CBS!A27</f>
        <v>Actual unit cost (to date)</v>
      </c>
      <c r="G104" s="28" t="s">
        <v>260</v>
      </c>
      <c r="H104" s="69"/>
      <c r="I104" s="7" t="str">
        <f>IF(D104="","",CONCATENATE("[",D104,"] ",Table3[[#This Row],[Mathematical Operator]]," [",F104,"]"))</f>
        <v>[CE unit cost (to date)] - [Actual unit cost (to date)]</v>
      </c>
    </row>
    <row r="105" spans="1:9" s="28" customFormat="1" ht="15.75" x14ac:dyDescent="0.25">
      <c r="A105" s="7" t="str">
        <f>Table3[[#This Row],[Column Name]]</f>
        <v>CE unit cost G/L %</v>
      </c>
      <c r="B105" s="7" t="s">
        <v>261</v>
      </c>
      <c r="C105" s="7" t="s">
        <v>261</v>
      </c>
      <c r="D105" s="35" t="str">
        <f>A104</f>
        <v>CE unit cost G/L</v>
      </c>
      <c r="E105" s="36" t="s">
        <v>50</v>
      </c>
      <c r="F105" s="37" t="str">
        <f>CBS!A107</f>
        <v>CE unit cost</v>
      </c>
      <c r="G105" s="28" t="s">
        <v>262</v>
      </c>
      <c r="H105" s="69"/>
      <c r="I105" s="7" t="str">
        <f>IF(D105="","",CONCATENATE("[",D105,"] ",Table3[[#This Row],[Mathematical Operator]]," [",F105,"]"))</f>
        <v>[CE unit cost G/L] ÷ [CE unit cost]</v>
      </c>
    </row>
    <row r="106" spans="1:9" s="23" customFormat="1" x14ac:dyDescent="0.25">
      <c r="A106" s="7" t="str">
        <f>Table3[[#This Row],[Column Name]]</f>
        <v>CE total cost</v>
      </c>
      <c r="B106" t="s">
        <v>263</v>
      </c>
      <c r="C106" s="62" t="s">
        <v>264</v>
      </c>
      <c r="D106" s="24"/>
      <c r="E106" s="53" t="s">
        <v>17</v>
      </c>
      <c r="F106" s="25"/>
      <c r="G106" s="7" t="s">
        <v>265</v>
      </c>
      <c r="H106" s="67"/>
      <c r="I106" s="7" t="str">
        <f>IF(D106="","",CONCATENATE("[",D106,"] ",Table3[[#This Row],[Mathematical Operator]]," [",F106,"]"))</f>
        <v/>
      </c>
    </row>
    <row r="107" spans="1:9" s="23" customFormat="1" x14ac:dyDescent="0.25">
      <c r="A107" s="7" t="str">
        <f>Table3[[#This Row],[Column Name]]</f>
        <v>CE unit cost</v>
      </c>
      <c r="B107" s="7" t="s">
        <v>266</v>
      </c>
      <c r="C107" s="7" t="s">
        <v>267</v>
      </c>
      <c r="D107" s="35" t="str">
        <f>A106</f>
        <v>CE total cost</v>
      </c>
      <c r="E107" s="39" t="s">
        <v>50</v>
      </c>
      <c r="F107" s="46" t="str">
        <f>CBS!A5</f>
        <v>Forecast (T/O) qty</v>
      </c>
      <c r="G107" s="7" t="s">
        <v>268</v>
      </c>
      <c r="H107" s="67"/>
      <c r="I107" s="7" t="str">
        <f>IF(D107="","",CONCATENATE("[",D107,"] ",Table3[[#This Row],[Mathematical Operator]]," [",F107,"]"))</f>
        <v>[CE total cost] ÷ [Forecast (T/O) qty]</v>
      </c>
    </row>
    <row r="108" spans="1:9" s="28" customFormat="1" ht="15.75" x14ac:dyDescent="0.25">
      <c r="A108" s="7" t="str">
        <f>Table3[[#This Row],[Column Name]]</f>
        <v>CE MHrs earned</v>
      </c>
      <c r="B108" s="7" t="s">
        <v>269</v>
      </c>
      <c r="C108" s="7" t="s">
        <v>236</v>
      </c>
      <c r="D108" s="35" t="str">
        <f>CBS!A38</f>
        <v>% complete</v>
      </c>
      <c r="E108" s="36" t="s">
        <v>129</v>
      </c>
      <c r="F108" s="37" t="str">
        <f>CBS!A94</f>
        <v>CE total MHrs</v>
      </c>
      <c r="G108" s="7" t="s">
        <v>270</v>
      </c>
      <c r="H108" s="67"/>
      <c r="I108" s="7" t="str">
        <f>IF(D108="","",CONCATENATE("[",D108,"] ",Table3[[#This Row],[Mathematical Operator]]," [",F108,"]"))</f>
        <v>[% complete] × [CE total MHrs]</v>
      </c>
    </row>
    <row r="109" spans="1:9" s="28" customFormat="1" ht="15.75" x14ac:dyDescent="0.25">
      <c r="A109" s="7" t="str">
        <f>Table3[[#This Row],[Column Name]]</f>
        <v>CE cost earned</v>
      </c>
      <c r="B109" s="7" t="s">
        <v>271</v>
      </c>
      <c r="C109" s="7" t="s">
        <v>251</v>
      </c>
      <c r="D109" s="35" t="str">
        <f>CBS!A38</f>
        <v>% complete</v>
      </c>
      <c r="E109" s="36" t="s">
        <v>129</v>
      </c>
      <c r="F109" s="37" t="str">
        <f>CBS!A106</f>
        <v>CE total cost</v>
      </c>
      <c r="G109" s="7" t="s">
        <v>272</v>
      </c>
      <c r="H109" s="67"/>
      <c r="I109" s="7" t="str">
        <f>IF(D109="","",CONCATENATE("[",D109,"] ",Table3[[#This Row],[Mathematical Operator]]," [",F109,"]"))</f>
        <v>[% complete] × [CE total cost]</v>
      </c>
    </row>
    <row r="110" spans="1:9" s="28" customFormat="1" ht="15.75" x14ac:dyDescent="0.25">
      <c r="A110" s="7" t="str">
        <f>Table3[[#This Row],[Column Name]]</f>
        <v>CE unit cost (to date)</v>
      </c>
      <c r="B110" s="7" t="s">
        <v>273</v>
      </c>
      <c r="C110" s="7" t="s">
        <v>273</v>
      </c>
      <c r="D110" s="35" t="str">
        <f>A109</f>
        <v>CE cost earned</v>
      </c>
      <c r="E110" s="47" t="s">
        <v>50</v>
      </c>
      <c r="F110" s="37" t="str">
        <f>A39</f>
        <v>Actual qty (to date)</v>
      </c>
      <c r="G110" s="28" t="s">
        <v>274</v>
      </c>
      <c r="H110" s="69"/>
      <c r="I110" s="7" t="str">
        <f>IF(D110="","",CONCATENATE("[",D110,"] ",Table3[[#This Row],[Mathematical Operator]]," [",F110,"]"))</f>
        <v>[CE cost earned] ÷ [Actual qty (to date)]</v>
      </c>
    </row>
    <row r="111" spans="1:9" s="7" customFormat="1" x14ac:dyDescent="0.25">
      <c r="A111" s="7" t="str">
        <f>Table3[[#This Row],[Column Name]]</f>
        <v>CBS tag 1</v>
      </c>
      <c r="B111" s="27" t="s">
        <v>275</v>
      </c>
      <c r="C111" s="27" t="s">
        <v>275</v>
      </c>
      <c r="D111" s="24"/>
      <c r="E111" s="53" t="s">
        <v>17</v>
      </c>
      <c r="F111" s="25"/>
      <c r="H111" s="67"/>
      <c r="I111" s="7" t="str">
        <f>IF(D111="","",CONCATENATE("[",D111,"] ",Table3[[#This Row],[Mathematical Operator]]," [",F111,"]"))</f>
        <v/>
      </c>
    </row>
    <row r="112" spans="1:9" s="7" customFormat="1" ht="15.75" x14ac:dyDescent="0.25">
      <c r="A112" s="7" t="str">
        <f>Table3[[#This Row],[Column Name]]</f>
        <v>Actual construction equipment cost (to date)</v>
      </c>
      <c r="B112" t="s">
        <v>276</v>
      </c>
      <c r="C112" t="s">
        <v>277</v>
      </c>
      <c r="D112" s="24"/>
      <c r="E112" s="53" t="s">
        <v>17</v>
      </c>
      <c r="F112" s="25"/>
      <c r="G112" s="28"/>
      <c r="H112" s="69"/>
      <c r="I112" s="7" t="str">
        <f>IF(D112="","",CONCATENATE("[",D112,"] ",Table3[[#This Row],[Mathematical Operator]]," [",F112,"]"))</f>
        <v/>
      </c>
    </row>
    <row r="113" spans="1:9" s="7" customFormat="1" ht="15.75" x14ac:dyDescent="0.25">
      <c r="A113" s="7" t="str">
        <f>Table3[[#This Row],[Column Name]]</f>
        <v>Actual allowance cost (to date)</v>
      </c>
      <c r="B113" s="7" t="s">
        <v>278</v>
      </c>
      <c r="C113" s="7" t="s">
        <v>279</v>
      </c>
      <c r="D113" s="24"/>
      <c r="E113" s="53" t="s">
        <v>17</v>
      </c>
      <c r="F113" s="25"/>
      <c r="G113" s="7" t="s">
        <v>280</v>
      </c>
      <c r="H113" s="69"/>
      <c r="I113" s="7" t="str">
        <f>IF(D113="","",CONCATENATE("[",D113,"] ",Table3[[#This Row],[Mathematical Operator]]," [",F113,"]"))</f>
        <v/>
      </c>
    </row>
    <row r="114" spans="1:9" s="7" customFormat="1" ht="15.75" x14ac:dyDescent="0.25">
      <c r="A114" s="7" t="str">
        <f>Table3[[#This Row],[Column Name]]</f>
        <v>Actual FOM rented equipment cost (to date)</v>
      </c>
      <c r="B114" s="7" t="s">
        <v>281</v>
      </c>
      <c r="C114" s="7" t="s">
        <v>282</v>
      </c>
      <c r="D114" s="24"/>
      <c r="E114" s="53" t="s">
        <v>17</v>
      </c>
      <c r="F114" s="25"/>
      <c r="G114" s="7" t="s">
        <v>283</v>
      </c>
      <c r="H114" s="69"/>
      <c r="I114" s="7" t="str">
        <f>IF(D114="","",CONCATENATE("[",D114,"] ",Table3[[#This Row],[Mathematical Operator]]," [",F114,"]"))</f>
        <v/>
      </c>
    </row>
    <row r="115" spans="1:9" s="7" customFormat="1" ht="15.75" x14ac:dyDescent="0.25">
      <c r="A115" s="7" t="str">
        <f>Table3[[#This Row],[Column Name]]</f>
        <v>Actual G &amp; A cost (to date)</v>
      </c>
      <c r="B115" t="s">
        <v>284</v>
      </c>
      <c r="C115" s="7" t="s">
        <v>285</v>
      </c>
      <c r="D115" s="24"/>
      <c r="E115" s="53" t="s">
        <v>17</v>
      </c>
      <c r="F115" s="25"/>
      <c r="G115" s="7" t="s">
        <v>286</v>
      </c>
      <c r="H115" s="69"/>
      <c r="I115" s="7" t="str">
        <f>IF(D115="","",CONCATENATE("[",D115,"] ",Table3[[#This Row],[Mathematical Operator]]," [",F115,"]"))</f>
        <v/>
      </c>
    </row>
    <row r="116" spans="1:9" s="7" customFormat="1" ht="15.75" x14ac:dyDescent="0.25">
      <c r="A116" s="7" t="str">
        <f>Table3[[#This Row],[Column Name]]</f>
        <v>Actual labor cost (to date)</v>
      </c>
      <c r="B116" s="7" t="s">
        <v>287</v>
      </c>
      <c r="C116" s="7" t="s">
        <v>288</v>
      </c>
      <c r="D116" s="24"/>
      <c r="E116" s="53" t="s">
        <v>17</v>
      </c>
      <c r="F116" s="25"/>
      <c r="G116" s="28"/>
      <c r="H116" s="69"/>
      <c r="I116" s="7" t="str">
        <f>IF(D116="","",CONCATENATE("[",D116,"] ",Table3[[#This Row],[Mathematical Operator]]," [",F116,"]"))</f>
        <v/>
      </c>
    </row>
    <row r="117" spans="1:9" s="7" customFormat="1" ht="15.75" x14ac:dyDescent="0.25">
      <c r="A117" s="7" t="str">
        <f>Table3[[#This Row],[Column Name]]</f>
        <v>Actual materials cost (to date)</v>
      </c>
      <c r="B117" s="7" t="s">
        <v>289</v>
      </c>
      <c r="C117" s="7" t="s">
        <v>290</v>
      </c>
      <c r="D117" s="24"/>
      <c r="E117" s="53" t="s">
        <v>17</v>
      </c>
      <c r="F117" s="25"/>
      <c r="G117" s="28"/>
      <c r="H117" s="69"/>
      <c r="I117" s="7" t="str">
        <f>IF(D117="","",CONCATENATE("[",D117,"] ",Table3[[#This Row],[Mathematical Operator]]," [",F117,"]"))</f>
        <v/>
      </c>
    </row>
    <row r="118" spans="1:9" s="7" customFormat="1" ht="15.75" x14ac:dyDescent="0.25">
      <c r="A118" s="7" t="str">
        <f>Table3[[#This Row],[Column Name]]</f>
        <v>Actual subcontract cost (to date)</v>
      </c>
      <c r="B118" s="7" t="s">
        <v>291</v>
      </c>
      <c r="C118" s="7" t="s">
        <v>292</v>
      </c>
      <c r="D118" s="24"/>
      <c r="E118" s="53" t="s">
        <v>17</v>
      </c>
      <c r="F118" s="25"/>
      <c r="G118" s="28"/>
      <c r="H118" s="69"/>
      <c r="I118" s="7" t="str">
        <f>IF(D118="","",CONCATENATE("[",D118,"] ",Table3[[#This Row],[Mathematical Operator]]," [",F118,"]"))</f>
        <v/>
      </c>
    </row>
    <row r="119" spans="1:9" s="7" customFormat="1" ht="15.75" x14ac:dyDescent="0.25">
      <c r="A119" s="7" t="str">
        <f>Table3[[#This Row],[Column Name]]</f>
        <v>Actual supplies cost (to date)</v>
      </c>
      <c r="B119" s="7" t="s">
        <v>293</v>
      </c>
      <c r="C119" s="7" t="s">
        <v>294</v>
      </c>
      <c r="D119" s="24"/>
      <c r="E119" s="53" t="s">
        <v>17</v>
      </c>
      <c r="F119" s="25"/>
      <c r="G119" s="28"/>
      <c r="H119" s="69"/>
      <c r="I119" s="7" t="str">
        <f>IF(D119="","",CONCATENATE("[",D119,"] ",Table3[[#This Row],[Mathematical Operator]]," [",F119,"]"))</f>
        <v/>
      </c>
    </row>
    <row r="120" spans="1:9" s="7" customFormat="1" ht="15.75" x14ac:dyDescent="0.25">
      <c r="A120" s="7" t="str">
        <f>Table3[[#This Row],[Column Name]]</f>
        <v>Actual undefined cost (to date)</v>
      </c>
      <c r="B120" s="7" t="s">
        <v>295</v>
      </c>
      <c r="C120" s="7" t="s">
        <v>296</v>
      </c>
      <c r="D120" s="24"/>
      <c r="E120" s="53" t="s">
        <v>17</v>
      </c>
      <c r="F120" s="25"/>
      <c r="G120" s="28"/>
      <c r="H120" s="69"/>
      <c r="I120" s="7" t="str">
        <f>IF(D120="","",CONCATENATE("[",D120,"] ",Table3[[#This Row],[Mathematical Operator]]," [",F120,"]"))</f>
        <v/>
      </c>
    </row>
    <row r="121" spans="1:9" s="7" customFormat="1" x14ac:dyDescent="0.25">
      <c r="A121" s="7" t="str">
        <f>Table3[[#This Row],[Column Name]]</f>
        <v>CB unit cost G/L</v>
      </c>
      <c r="B121" s="7" t="s">
        <v>297</v>
      </c>
      <c r="C121" s="7" t="s">
        <v>297</v>
      </c>
      <c r="D121" s="19" t="str">
        <f>A250</f>
        <v>CB earned unit cost</v>
      </c>
      <c r="E121" s="48" t="s">
        <v>91</v>
      </c>
      <c r="F121" s="19" t="str">
        <f>A27</f>
        <v>Actual unit cost (to date)</v>
      </c>
      <c r="G121" s="7" t="s">
        <v>298</v>
      </c>
      <c r="H121" s="67"/>
      <c r="I121" s="7" t="str">
        <f>IF(D121="","",CONCATENATE("[",D121,"] ",Table3[[#This Row],[Mathematical Operator]]," [",F121,"]"))</f>
        <v>[CB earned unit cost] - [Actual unit cost (to date)]</v>
      </c>
    </row>
    <row r="122" spans="1:9" s="7" customFormat="1" x14ac:dyDescent="0.25">
      <c r="A122" s="7" t="str">
        <f>Table3[[#This Row],[Column Name]]</f>
        <v>CB unit cost G/L %</v>
      </c>
      <c r="B122" s="7" t="s">
        <v>299</v>
      </c>
      <c r="C122" s="7" t="s">
        <v>299</v>
      </c>
      <c r="D122" s="19" t="str">
        <f>A121</f>
        <v>CB unit cost G/L</v>
      </c>
      <c r="E122" s="48" t="s">
        <v>50</v>
      </c>
      <c r="F122" s="19" t="str">
        <f>A250</f>
        <v>CB earned unit cost</v>
      </c>
      <c r="G122" s="7" t="s">
        <v>300</v>
      </c>
      <c r="H122" s="67"/>
      <c r="I122" s="7" t="str">
        <f>IF(D122="","",CONCATENATE("[",D122,"] ",Table3[[#This Row],[Mathematical Operator]]," [",F122,"]"))</f>
        <v>[CB unit cost G/L] ÷ [CB earned unit cost]</v>
      </c>
    </row>
    <row r="123" spans="1:9" s="7" customFormat="1" x14ac:dyDescent="0.25">
      <c r="A123" s="7" t="str">
        <f>Table3[[#This Row],[Column Name]]</f>
        <v>CB CPI</v>
      </c>
      <c r="B123" s="7" t="s">
        <v>301</v>
      </c>
      <c r="C123" s="7" t="s">
        <v>301</v>
      </c>
      <c r="D123" s="19" t="str">
        <f>A45</f>
        <v>CB cost earned</v>
      </c>
      <c r="E123" s="48" t="s">
        <v>50</v>
      </c>
      <c r="F123" s="19" t="str">
        <f>A22</f>
        <v>Actual cost (to date)</v>
      </c>
      <c r="G123" s="7" t="s">
        <v>302</v>
      </c>
      <c r="H123" s="67"/>
      <c r="I123" s="7" t="str">
        <f>IF(D123="","",CONCATENATE("[",D123,"] ",Table3[[#This Row],[Mathematical Operator]]," [",F123,"]"))</f>
        <v>[CB cost earned] ÷ [Actual cost (to date)]</v>
      </c>
    </row>
    <row r="124" spans="1:9" s="7" customFormat="1" x14ac:dyDescent="0.25">
      <c r="A124" s="7" t="str">
        <f>Table3[[#This Row],[Column Name]]</f>
        <v>CB forecast unit cost G/L</v>
      </c>
      <c r="B124" s="7" t="s">
        <v>303</v>
      </c>
      <c r="C124" s="7" t="s">
        <v>303</v>
      </c>
      <c r="D124" s="19" t="str">
        <f>A75</f>
        <v>CB unit cost</v>
      </c>
      <c r="E124" s="48" t="s">
        <v>91</v>
      </c>
      <c r="F124" s="19" t="str">
        <f>A60</f>
        <v>Forecast total unit cost</v>
      </c>
      <c r="G124" s="7" t="s">
        <v>304</v>
      </c>
      <c r="H124" s="67"/>
      <c r="I124" s="7" t="str">
        <f>IF(D124="","",CONCATENATE("[",D124,"] ",Table3[[#This Row],[Mathematical Operator]]," [",F124,"]"))</f>
        <v>[CB unit cost] - [Forecast total unit cost]</v>
      </c>
    </row>
    <row r="125" spans="1:9" s="7" customFormat="1" x14ac:dyDescent="0.25">
      <c r="A125" s="7" t="str">
        <f>Table3[[#This Row],[Column Name]]</f>
        <v>CB forecast unit cost G/L %</v>
      </c>
      <c r="B125" s="7" t="s">
        <v>305</v>
      </c>
      <c r="C125" s="7" t="s">
        <v>305</v>
      </c>
      <c r="D125" s="19" t="str">
        <f>A124</f>
        <v>CB forecast unit cost G/L</v>
      </c>
      <c r="E125" s="48" t="s">
        <v>50</v>
      </c>
      <c r="F125" s="19" t="str">
        <f>A250</f>
        <v>CB earned unit cost</v>
      </c>
      <c r="G125" s="7" t="s">
        <v>306</v>
      </c>
      <c r="H125" s="67"/>
      <c r="I125" s="7" t="str">
        <f>IF(D125="","",CONCATENATE("[",D125,"] ",Table3[[#This Row],[Mathematical Operator]]," [",F125,"]"))</f>
        <v>[CB forecast unit cost G/L] ÷ [CB earned unit cost]</v>
      </c>
    </row>
    <row r="126" spans="1:9" s="7" customFormat="1" x14ac:dyDescent="0.25">
      <c r="A126" s="7" t="str">
        <f>Table3[[#This Row],[Column Name]]</f>
        <v>CB forecast G/L</v>
      </c>
      <c r="B126" s="7" t="s">
        <v>307</v>
      </c>
      <c r="C126" s="7" t="s">
        <v>307</v>
      </c>
      <c r="D126" s="19" t="str">
        <f>A74</f>
        <v>CB total cost</v>
      </c>
      <c r="E126" s="48" t="s">
        <v>91</v>
      </c>
      <c r="F126" s="19" t="str">
        <f>A57</f>
        <v>Forecast total cost</v>
      </c>
      <c r="G126" s="7" t="s">
        <v>308</v>
      </c>
      <c r="H126" s="67"/>
      <c r="I126" s="7" t="str">
        <f>IF(D126="","",CONCATENATE("[",D126,"] ",Table3[[#This Row],[Mathematical Operator]]," [",F126,"]"))</f>
        <v>[CB total cost] - [Forecast total cost]</v>
      </c>
    </row>
    <row r="127" spans="1:9" s="7" customFormat="1" x14ac:dyDescent="0.25">
      <c r="A127" s="7" t="str">
        <f>Table3[[#This Row],[Column Name]]</f>
        <v>CB forecast G/L %</v>
      </c>
      <c r="B127" s="7" t="s">
        <v>309</v>
      </c>
      <c r="C127" s="7" t="s">
        <v>309</v>
      </c>
      <c r="D127" s="19" t="str">
        <f>A126</f>
        <v>CB forecast G/L</v>
      </c>
      <c r="E127" s="48" t="s">
        <v>50</v>
      </c>
      <c r="F127" s="19" t="str">
        <f>A74</f>
        <v>CB total cost</v>
      </c>
      <c r="G127" s="7" t="s">
        <v>310</v>
      </c>
      <c r="H127" s="67"/>
      <c r="I127" s="7" t="str">
        <f>IF(D127="","",CONCATENATE("[",D127,"] ",Table3[[#This Row],[Mathematical Operator]]," [",F127,"]"))</f>
        <v>[CB forecast G/L] ÷ [CB total cost]</v>
      </c>
    </row>
    <row r="128" spans="1:9" s="7" customFormat="1" x14ac:dyDescent="0.25">
      <c r="A128" s="7" t="str">
        <f>Table3[[#This Row],[Column Name]]</f>
        <v>CB forecast total MHr G/L %</v>
      </c>
      <c r="B128" s="7" t="s">
        <v>311</v>
      </c>
      <c r="C128" s="7" t="s">
        <v>312</v>
      </c>
      <c r="D128" s="19" t="str">
        <f>A130</f>
        <v>CB forecast total MHr G/L</v>
      </c>
      <c r="E128" s="48" t="s">
        <v>50</v>
      </c>
      <c r="F128" s="19" t="str">
        <f>A70</f>
        <v>CB total MHrs</v>
      </c>
      <c r="G128" s="7" t="s">
        <v>313</v>
      </c>
      <c r="H128" s="67"/>
      <c r="I128" s="7" t="str">
        <f>IF(D128="","",CONCATENATE("[",D128,"] ",Table3[[#This Row],[Mathematical Operator]]," [",F128,"]"))</f>
        <v>[CB forecast total MHr G/L] ÷ [CB total MHrs]</v>
      </c>
    </row>
    <row r="129" spans="1:9" s="7" customFormat="1" x14ac:dyDescent="0.25">
      <c r="A129" s="7" t="str">
        <f>Table3[[#This Row],[Column Name]]</f>
        <v>CB MHrs G/L % (to date)</v>
      </c>
      <c r="B129" s="7" t="s">
        <v>314</v>
      </c>
      <c r="C129" s="7" t="s">
        <v>314</v>
      </c>
      <c r="D129" s="19" t="str">
        <f>A131</f>
        <v>CB MHrs G/L (to date)</v>
      </c>
      <c r="E129" s="48" t="s">
        <v>50</v>
      </c>
      <c r="F129" s="19" t="str">
        <f>A46</f>
        <v>CB MHrs earned</v>
      </c>
      <c r="G129" s="7" t="s">
        <v>315</v>
      </c>
      <c r="H129" s="67"/>
      <c r="I129" s="7" t="str">
        <f>IF(D129="","",CONCATENATE("[",D129,"] ",Table3[[#This Row],[Mathematical Operator]]," [",F129,"]"))</f>
        <v>[CB MHrs G/L (to date)] ÷ [CB MHrs earned]</v>
      </c>
    </row>
    <row r="130" spans="1:9" s="7" customFormat="1" x14ac:dyDescent="0.25">
      <c r="A130" s="7" t="str">
        <f>Table3[[#This Row],[Column Name]]</f>
        <v>CB forecast total MHr G/L</v>
      </c>
      <c r="B130" s="7" t="s">
        <v>316</v>
      </c>
      <c r="C130" s="7" t="s">
        <v>317</v>
      </c>
      <c r="D130" s="19" t="str">
        <f>A70</f>
        <v>CB total MHrs</v>
      </c>
      <c r="E130" s="48" t="s">
        <v>91</v>
      </c>
      <c r="F130" s="19" t="str">
        <f>A59</f>
        <v>Forecast total MHrs</v>
      </c>
      <c r="G130" s="7" t="s">
        <v>318</v>
      </c>
      <c r="H130" s="67"/>
      <c r="I130" s="7" t="str">
        <f>IF(D130="","",CONCATENATE("[",D130,"] ",Table3[[#This Row],[Mathematical Operator]]," [",F130,"]"))</f>
        <v>[CB total MHrs] - [Forecast total MHrs]</v>
      </c>
    </row>
    <row r="131" spans="1:9" s="7" customFormat="1" x14ac:dyDescent="0.25">
      <c r="A131" s="7" t="str">
        <f>Table3[[#This Row],[Column Name]]</f>
        <v>CB MHrs G/L (to date)</v>
      </c>
      <c r="B131" s="7" t="s">
        <v>319</v>
      </c>
      <c r="C131" s="7" t="s">
        <v>319</v>
      </c>
      <c r="D131" s="19" t="str">
        <f>A46</f>
        <v>CB MHrs earned</v>
      </c>
      <c r="E131" s="48" t="s">
        <v>91</v>
      </c>
      <c r="F131" s="19" t="str">
        <f>A35</f>
        <v>Actual MHrs (to date)</v>
      </c>
      <c r="G131" s="7" t="s">
        <v>320</v>
      </c>
      <c r="H131" s="67"/>
      <c r="I131" s="7" t="str">
        <f>IF(D131="","",CONCATENATE("[",D131,"] ",Table3[[#This Row],[Mathematical Operator]]," [",F131,"]"))</f>
        <v>[CB MHrs earned] - [Actual MHrs (to date)]</v>
      </c>
    </row>
    <row r="132" spans="1:9" s="7" customFormat="1" x14ac:dyDescent="0.25">
      <c r="A132" s="7" t="str">
        <f>Table3[[#This Row],[Column Name]]</f>
        <v>CE eqp hrs earned</v>
      </c>
      <c r="B132" t="s">
        <v>321</v>
      </c>
      <c r="C132" s="7" t="s">
        <v>322</v>
      </c>
      <c r="D132" s="31" t="str">
        <f>A86</f>
        <v>CE total eqp hrs</v>
      </c>
      <c r="E132" s="4" t="s">
        <v>129</v>
      </c>
      <c r="F132" s="19" t="str">
        <f>A38</f>
        <v>% complete</v>
      </c>
      <c r="G132" s="7" t="s">
        <v>323</v>
      </c>
      <c r="H132" s="67"/>
      <c r="I132" s="7" t="str">
        <f>IF(D132="","",CONCATENATE("[",D132,"] ",Table3[[#This Row],[Mathematical Operator]]," [",F132,"]"))</f>
        <v>[CE total eqp hrs] × [% complete]</v>
      </c>
    </row>
    <row r="133" spans="1:9" s="7" customFormat="1" x14ac:dyDescent="0.25">
      <c r="A133" s="7" t="str">
        <f>Table3[[#This Row],[Column Name]]</f>
        <v>CE eqp hrs/unit</v>
      </c>
      <c r="B133" t="s">
        <v>324</v>
      </c>
      <c r="C133" s="7" t="s">
        <v>325</v>
      </c>
      <c r="D133" s="19" t="str">
        <f>A86</f>
        <v>CE total eqp hrs</v>
      </c>
      <c r="E133" s="48" t="s">
        <v>50</v>
      </c>
      <c r="F133" s="55" t="str">
        <f>A5</f>
        <v>Forecast (T/O) qty</v>
      </c>
      <c r="G133" s="7" t="s">
        <v>326</v>
      </c>
      <c r="H133" s="67"/>
      <c r="I133" s="7" t="str">
        <f>IF(D133="","",CONCATENATE("[",D133,"] ",Table3[[#This Row],[Mathematical Operator]]," [",F133,"]"))</f>
        <v>[CE total eqp hrs] ÷ [Forecast (T/O) qty]</v>
      </c>
    </row>
    <row r="134" spans="1:9" s="7" customFormat="1" x14ac:dyDescent="0.25">
      <c r="A134" s="7" t="str">
        <f>Table3[[#This Row],[Column Name]]</f>
        <v>CE units/eqp hr</v>
      </c>
      <c r="B134" s="66" t="s">
        <v>327</v>
      </c>
      <c r="C134" s="66" t="s">
        <v>327</v>
      </c>
      <c r="D134" s="56" t="str">
        <f>A5</f>
        <v>Forecast (T/O) qty</v>
      </c>
      <c r="E134" s="57" t="s">
        <v>50</v>
      </c>
      <c r="F134" s="58" t="str">
        <f>A86</f>
        <v>CE total eqp hrs</v>
      </c>
      <c r="G134" s="7" t="s">
        <v>328</v>
      </c>
      <c r="H134" s="67"/>
      <c r="I134" s="54" t="str">
        <f>IF(D134="","",CONCATENATE("[",D134,"] ",Table3[[#This Row],[Mathematical Operator]]," [",F134,"]"))</f>
        <v>[Forecast (T/O) qty] ÷ [CE total eqp hrs]</v>
      </c>
    </row>
    <row r="135" spans="1:9" s="7" customFormat="1" x14ac:dyDescent="0.25">
      <c r="A135" s="7" t="str">
        <f>Table3[[#This Row],[Column Name]]</f>
        <v>CE MHrs/unit</v>
      </c>
      <c r="B135" s="7" t="s">
        <v>329</v>
      </c>
      <c r="C135" s="7" t="s">
        <v>330</v>
      </c>
      <c r="D135" s="19" t="str">
        <f>A94</f>
        <v>CE total MHrs</v>
      </c>
      <c r="E135" s="48" t="s">
        <v>50</v>
      </c>
      <c r="F135" s="19" t="str">
        <f>A5</f>
        <v>Forecast (T/O) qty</v>
      </c>
      <c r="G135" s="7" t="s">
        <v>331</v>
      </c>
      <c r="H135" s="67"/>
      <c r="I135" s="7" t="str">
        <f>IF(D135="","",CONCATENATE("[",D135,"] ",Table3[[#This Row],[Mathematical Operator]]," [",F135,"]"))</f>
        <v>[CE total MHrs] ÷ [Forecast (T/O) qty]</v>
      </c>
    </row>
    <row r="136" spans="1:9" s="7" customFormat="1" x14ac:dyDescent="0.25">
      <c r="A136" s="7" t="str">
        <f>Table3[[#This Row],[Column Name]]</f>
        <v>CE units/MHr</v>
      </c>
      <c r="B136" s="7" t="s">
        <v>332</v>
      </c>
      <c r="C136" s="7" t="s">
        <v>333</v>
      </c>
      <c r="D136" s="19" t="str">
        <f>A5</f>
        <v>Forecast (T/O) qty</v>
      </c>
      <c r="E136" s="48" t="s">
        <v>50</v>
      </c>
      <c r="F136" s="19" t="str">
        <f>A94</f>
        <v>CE total MHrs</v>
      </c>
      <c r="G136" s="7" t="s">
        <v>334</v>
      </c>
      <c r="H136" s="67"/>
      <c r="I136" s="7" t="str">
        <f>IF(D136="","",CONCATENATE("[",D136,"] ",Table3[[#This Row],[Mathematical Operator]]," [",F136,"]"))</f>
        <v>[Forecast (T/O) qty] ÷ [CE total MHrs]</v>
      </c>
    </row>
    <row r="137" spans="1:9" s="7" customFormat="1" x14ac:dyDescent="0.25">
      <c r="A137" s="7" t="str">
        <f>Table3[[#This Row],[Column Name]]</f>
        <v>CB construction equipment total cost</v>
      </c>
      <c r="B137" s="7" t="s">
        <v>335</v>
      </c>
      <c r="C137" s="7" t="s">
        <v>335</v>
      </c>
      <c r="D137" s="19"/>
      <c r="E137" s="4"/>
      <c r="F137" s="19"/>
      <c r="G137" s="7" t="s">
        <v>336</v>
      </c>
      <c r="H137" s="67"/>
      <c r="I137" s="7" t="str">
        <f>IF(D137="","",CONCATENATE("[",D137,"] ",Table3[[#This Row],[Mathematical Operator]]," [",F137,"]"))</f>
        <v/>
      </c>
    </row>
    <row r="138" spans="1:9" s="7" customFormat="1" x14ac:dyDescent="0.25">
      <c r="A138" s="7" t="str">
        <f>Table3[[#This Row],[Column Name]]</f>
        <v>CB allowance total cost</v>
      </c>
      <c r="B138" s="7" t="s">
        <v>337</v>
      </c>
      <c r="C138" s="7" t="s">
        <v>338</v>
      </c>
      <c r="D138" s="19"/>
      <c r="E138" s="4"/>
      <c r="F138" s="19"/>
      <c r="G138" s="7" t="s">
        <v>339</v>
      </c>
      <c r="H138" s="67"/>
      <c r="I138" s="7" t="str">
        <f>IF(D138="","",CONCATENATE("[",D138,"] ",Table3[[#This Row],[Mathematical Operator]]," [",F138,"]"))</f>
        <v/>
      </c>
    </row>
    <row r="139" spans="1:9" s="7" customFormat="1" x14ac:dyDescent="0.25">
      <c r="A139" s="7" t="str">
        <f>Table3[[#This Row],[Column Name]]</f>
        <v>CB cost burn rate</v>
      </c>
      <c r="B139" s="7" t="s">
        <v>340</v>
      </c>
      <c r="C139" s="7" t="s">
        <v>340</v>
      </c>
      <c r="D139" s="19" t="str">
        <f>A22</f>
        <v>Actual cost (to date)</v>
      </c>
      <c r="E139" s="48" t="s">
        <v>50</v>
      </c>
      <c r="F139" s="19" t="str">
        <f>A45</f>
        <v>CB cost earned</v>
      </c>
      <c r="G139" s="7" t="s">
        <v>341</v>
      </c>
      <c r="H139" s="67"/>
      <c r="I139" s="7" t="str">
        <f>IF(D139="","",CONCATENATE("[",D139,"] ",Table3[[#This Row],[Mathematical Operator]]," [",F139,"]"))</f>
        <v>[Actual cost (to date)] ÷ [CB cost earned]</v>
      </c>
    </row>
    <row r="140" spans="1:9" s="7" customFormat="1" x14ac:dyDescent="0.25">
      <c r="A140" s="7" t="str">
        <f>Table3[[#This Row],[Column Name]]</f>
        <v>CB fees total cost</v>
      </c>
      <c r="B140" t="s">
        <v>342</v>
      </c>
      <c r="C140" s="7" t="s">
        <v>343</v>
      </c>
      <c r="D140" s="19"/>
      <c r="E140" s="4"/>
      <c r="F140" s="19"/>
      <c r="G140" s="7" t="s">
        <v>344</v>
      </c>
      <c r="H140" s="67"/>
      <c r="I140" s="7" t="str">
        <f>IF(D140="","",CONCATENATE("[",D140,"] ",Table3[[#This Row],[Mathematical Operator]]," [",F140,"]"))</f>
        <v/>
      </c>
    </row>
    <row r="141" spans="1:9" s="7" customFormat="1" x14ac:dyDescent="0.25">
      <c r="A141" s="7" t="str">
        <f>Table3[[#This Row],[Column Name]]</f>
        <v>CB FOM rented equipment total cost</v>
      </c>
      <c r="B141" s="7" t="s">
        <v>345</v>
      </c>
      <c r="C141" s="7" t="s">
        <v>346</v>
      </c>
      <c r="D141" s="19"/>
      <c r="E141" s="4"/>
      <c r="F141" s="19"/>
      <c r="G141" s="7" t="s">
        <v>347</v>
      </c>
      <c r="H141" s="67"/>
      <c r="I141" s="7" t="str">
        <f>IF(D141="","",CONCATENATE("[",D141,"] ",Table3[[#This Row],[Mathematical Operator]]," [",F141,"]"))</f>
        <v/>
      </c>
    </row>
    <row r="142" spans="1:9" s="7" customFormat="1" x14ac:dyDescent="0.25">
      <c r="A142" s="7" t="str">
        <f>Table3[[#This Row],[Column Name]]</f>
        <v>CB G &amp; A total cost</v>
      </c>
      <c r="B142" t="s">
        <v>348</v>
      </c>
      <c r="C142" s="7" t="s">
        <v>349</v>
      </c>
      <c r="D142" s="19"/>
      <c r="E142" s="4"/>
      <c r="F142" s="19"/>
      <c r="G142" s="7" t="s">
        <v>350</v>
      </c>
      <c r="H142" s="67"/>
      <c r="I142" s="7" t="str">
        <f>IF(D142="","",CONCATENATE("[",D142,"] ",Table3[[#This Row],[Mathematical Operator]]," [",F142,"]"))</f>
        <v/>
      </c>
    </row>
    <row r="143" spans="1:9" s="7" customFormat="1" x14ac:dyDescent="0.25">
      <c r="A143" s="7" t="str">
        <f>Table3[[#This Row],[Column Name]]</f>
        <v>CB man hour burn rate</v>
      </c>
      <c r="B143" s="7" t="s">
        <v>351</v>
      </c>
      <c r="C143" s="7" t="s">
        <v>351</v>
      </c>
      <c r="D143" s="19" t="str">
        <f>A35</f>
        <v>Actual MHrs (to date)</v>
      </c>
      <c r="E143" s="48" t="s">
        <v>50</v>
      </c>
      <c r="F143" s="19" t="str">
        <f>A46</f>
        <v>CB MHrs earned</v>
      </c>
      <c r="G143" s="7" t="s">
        <v>352</v>
      </c>
      <c r="H143" s="67"/>
      <c r="I143" s="7" t="str">
        <f>IF(D143="","",CONCATENATE("[",D143,"] ",Table3[[#This Row],[Mathematical Operator]]," [",F143,"]"))</f>
        <v>[Actual MHrs (to date)] ÷ [CB MHrs earned]</v>
      </c>
    </row>
    <row r="144" spans="1:9" s="7" customFormat="1" x14ac:dyDescent="0.25">
      <c r="A144" s="7" t="str">
        <f>Table3[[#This Row],[Column Name]]</f>
        <v>CB materials total cost</v>
      </c>
      <c r="B144" t="s">
        <v>353</v>
      </c>
      <c r="C144" t="s">
        <v>353</v>
      </c>
      <c r="D144" s="19"/>
      <c r="E144" s="4"/>
      <c r="F144" s="19"/>
      <c r="G144" s="7" t="s">
        <v>354</v>
      </c>
      <c r="H144" s="67"/>
      <c r="I144" s="7" t="str">
        <f>IF(D144="","",CONCATENATE("[",D144,"] ",Table3[[#This Row],[Mathematical Operator]]," [",F144,"]"))</f>
        <v/>
      </c>
    </row>
    <row r="145" spans="1:9" s="7" customFormat="1" x14ac:dyDescent="0.25">
      <c r="A145" s="7" t="str">
        <f>Table3[[#This Row],[Column Name]]</f>
        <v>CB subcontract total cost</v>
      </c>
      <c r="B145" s="7" t="s">
        <v>355</v>
      </c>
      <c r="C145" s="7" t="s">
        <v>355</v>
      </c>
      <c r="D145" s="19"/>
      <c r="E145" s="4"/>
      <c r="F145" s="19"/>
      <c r="G145" s="7" t="s">
        <v>356</v>
      </c>
      <c r="H145" s="67"/>
      <c r="I145" s="7" t="str">
        <f>IF(D145="","",CONCATENATE("[",D145,"] ",Table3[[#This Row],[Mathematical Operator]]," [",F145,"]"))</f>
        <v/>
      </c>
    </row>
    <row r="146" spans="1:9" s="7" customFormat="1" x14ac:dyDescent="0.25">
      <c r="A146" s="7" t="str">
        <f>Table3[[#This Row],[Column Name]]</f>
        <v>CB supplies total cost</v>
      </c>
      <c r="B146" s="7" t="s">
        <v>357</v>
      </c>
      <c r="C146" s="7" t="s">
        <v>357</v>
      </c>
      <c r="D146" s="19"/>
      <c r="E146" s="4"/>
      <c r="F146" s="19"/>
      <c r="G146" s="7" t="s">
        <v>358</v>
      </c>
      <c r="H146" s="67"/>
      <c r="I146" s="7" t="str">
        <f>IF(D146="","",CONCATENATE("[",D146,"] ",Table3[[#This Row],[Mathematical Operator]]," [",F146,"]"))</f>
        <v/>
      </c>
    </row>
    <row r="147" spans="1:9" s="7" customFormat="1" x14ac:dyDescent="0.25">
      <c r="A147" s="7" t="str">
        <f>Table3[[#This Row],[Column Name]]</f>
        <v>CB undefined total cost</v>
      </c>
      <c r="B147" s="7" t="s">
        <v>359</v>
      </c>
      <c r="C147" s="7" t="s">
        <v>359</v>
      </c>
      <c r="D147" s="19"/>
      <c r="E147" s="4"/>
      <c r="F147" s="19"/>
      <c r="G147" s="7" t="s">
        <v>360</v>
      </c>
      <c r="H147" s="67"/>
      <c r="I147" s="7" t="str">
        <f>IF(D147="","",CONCATENATE("[",D147,"] ",Table3[[#This Row],[Mathematical Operator]]," [",F147,"]"))</f>
        <v/>
      </c>
    </row>
    <row r="148" spans="1:9" s="7" customFormat="1" x14ac:dyDescent="0.25">
      <c r="A148" s="7" t="str">
        <f>Table3[[#This Row],[Column Name]]</f>
        <v>CE construction equipment total cost</v>
      </c>
      <c r="B148" t="s">
        <v>361</v>
      </c>
      <c r="C148" t="s">
        <v>361</v>
      </c>
      <c r="D148" s="19"/>
      <c r="E148" s="4"/>
      <c r="F148" s="19"/>
      <c r="G148" s="7" t="s">
        <v>362</v>
      </c>
      <c r="H148" s="67"/>
      <c r="I148" s="7" t="str">
        <f>IF(D148="","",CONCATENATE("[",D148,"] ",Table3[[#This Row],[Mathematical Operator]]," [",F148,"]"))</f>
        <v/>
      </c>
    </row>
    <row r="149" spans="1:9" s="7" customFormat="1" x14ac:dyDescent="0.25">
      <c r="A149" s="7" t="str">
        <f>Table3[[#This Row],[Column Name]]</f>
        <v>CE allowance total cost</v>
      </c>
      <c r="B149" s="7" t="s">
        <v>363</v>
      </c>
      <c r="C149" s="7" t="s">
        <v>364</v>
      </c>
      <c r="D149" s="19"/>
      <c r="E149" s="4"/>
      <c r="F149" s="19"/>
      <c r="G149" s="7" t="s">
        <v>365</v>
      </c>
      <c r="H149" s="67"/>
      <c r="I149" s="7" t="str">
        <f>IF(D149="","",CONCATENATE("[",D149,"] ",Table3[[#This Row],[Mathematical Operator]]," [",F149,"]"))</f>
        <v/>
      </c>
    </row>
    <row r="150" spans="1:9" s="7" customFormat="1" x14ac:dyDescent="0.25">
      <c r="A150" s="7" t="str">
        <f>Table3[[#This Row],[Column Name]]</f>
        <v>CE cost burn rate</v>
      </c>
      <c r="B150" s="7" t="s">
        <v>366</v>
      </c>
      <c r="C150" s="7" t="s">
        <v>366</v>
      </c>
      <c r="D150" s="19" t="str">
        <f>A22</f>
        <v>Actual cost (to date)</v>
      </c>
      <c r="E150" s="48" t="s">
        <v>50</v>
      </c>
      <c r="F150" s="19" t="str">
        <f>A109</f>
        <v>CE cost earned</v>
      </c>
      <c r="G150" s="7" t="s">
        <v>367</v>
      </c>
      <c r="H150" s="67"/>
      <c r="I150" s="7" t="str">
        <f>IF(D150="","",CONCATENATE("[",D150,"] ",Table3[[#This Row],[Mathematical Operator]]," [",F150,"]"))</f>
        <v>[Actual cost (to date)] ÷ [CE cost earned]</v>
      </c>
    </row>
    <row r="151" spans="1:9" s="7" customFormat="1" x14ac:dyDescent="0.25">
      <c r="A151" s="7" t="str">
        <f>Table3[[#This Row],[Column Name]]</f>
        <v>CE FOM rented equipment total cost</v>
      </c>
      <c r="B151" t="s">
        <v>368</v>
      </c>
      <c r="C151" s="7" t="s">
        <v>369</v>
      </c>
      <c r="D151" s="19"/>
      <c r="E151" s="4"/>
      <c r="F151" s="19"/>
      <c r="G151" s="7" t="s">
        <v>370</v>
      </c>
      <c r="H151" s="67"/>
      <c r="I151" s="7" t="str">
        <f>IF(D151="","",CONCATENATE("[",D151,"] ",Table3[[#This Row],[Mathematical Operator]]," [",F151,"]"))</f>
        <v/>
      </c>
    </row>
    <row r="152" spans="1:9" s="7" customFormat="1" x14ac:dyDescent="0.25">
      <c r="A152" s="7" t="str">
        <f>Table3[[#This Row],[Column Name]]</f>
        <v>CE G &amp; A total cost</v>
      </c>
      <c r="B152" t="s">
        <v>371</v>
      </c>
      <c r="C152" s="7" t="s">
        <v>372</v>
      </c>
      <c r="D152" s="19"/>
      <c r="E152" s="4"/>
      <c r="F152" s="19"/>
      <c r="G152" s="7" t="s">
        <v>373</v>
      </c>
      <c r="H152" s="67"/>
      <c r="I152" s="7" t="str">
        <f>IF(D152="","",CONCATENATE("[",D152,"] ",Table3[[#This Row],[Mathematical Operator]]," [",F152,"]"))</f>
        <v/>
      </c>
    </row>
    <row r="153" spans="1:9" s="7" customFormat="1" x14ac:dyDescent="0.25">
      <c r="A153" s="7" t="str">
        <f>Table3[[#This Row],[Column Name]]</f>
        <v>CE MHr burn rate</v>
      </c>
      <c r="B153" s="7" t="s">
        <v>374</v>
      </c>
      <c r="C153" s="7" t="s">
        <v>375</v>
      </c>
      <c r="D153" s="19" t="str">
        <f>A35</f>
        <v>Actual MHrs (to date)</v>
      </c>
      <c r="E153" s="48" t="s">
        <v>50</v>
      </c>
      <c r="F153" s="19" t="str">
        <f>A108</f>
        <v>CE MHrs earned</v>
      </c>
      <c r="G153" s="7" t="s">
        <v>376</v>
      </c>
      <c r="H153" s="67"/>
      <c r="I153" s="7" t="str">
        <f>IF(D153="","",CONCATENATE("[",D153,"] ",Table3[[#This Row],[Mathematical Operator]]," [",F153,"]"))</f>
        <v>[Actual MHrs (to date)] ÷ [CE MHrs earned]</v>
      </c>
    </row>
    <row r="154" spans="1:9" s="7" customFormat="1" x14ac:dyDescent="0.25">
      <c r="A154" s="7" t="str">
        <f>Table3[[#This Row],[Column Name]]</f>
        <v>CE materials total cost</v>
      </c>
      <c r="B154" s="7" t="s">
        <v>377</v>
      </c>
      <c r="C154" s="7" t="s">
        <v>377</v>
      </c>
      <c r="D154" s="19"/>
      <c r="E154" s="4"/>
      <c r="F154" s="19"/>
      <c r="G154" s="7" t="s">
        <v>378</v>
      </c>
      <c r="H154" s="67"/>
      <c r="I154" s="7" t="str">
        <f>IF(D154="","",CONCATENATE("[",D154,"] ",Table3[[#This Row],[Mathematical Operator]]," [",F154,"]"))</f>
        <v/>
      </c>
    </row>
    <row r="155" spans="1:9" s="7" customFormat="1" x14ac:dyDescent="0.25">
      <c r="A155" s="7" t="str">
        <f>Table3[[#This Row],[Column Name]]</f>
        <v>CE subcontract total cost</v>
      </c>
      <c r="B155" s="7" t="s">
        <v>379</v>
      </c>
      <c r="C155" s="7" t="s">
        <v>379</v>
      </c>
      <c r="D155" s="19"/>
      <c r="E155" s="4"/>
      <c r="F155" s="19"/>
      <c r="G155" s="7" t="s">
        <v>380</v>
      </c>
      <c r="H155" s="67"/>
      <c r="I155" s="7" t="str">
        <f>IF(D155="","",CONCATENATE("[",D155,"] ",Table3[[#This Row],[Mathematical Operator]]," [",F155,"]"))</f>
        <v/>
      </c>
    </row>
    <row r="156" spans="1:9" s="7" customFormat="1" x14ac:dyDescent="0.25">
      <c r="A156" s="7" t="str">
        <f>Table3[[#This Row],[Column Name]]</f>
        <v>CE supplies total cost</v>
      </c>
      <c r="B156" s="7" t="s">
        <v>381</v>
      </c>
      <c r="C156" s="7" t="s">
        <v>381</v>
      </c>
      <c r="D156" s="19"/>
      <c r="E156" s="4"/>
      <c r="F156" s="19"/>
      <c r="G156" s="7" t="s">
        <v>382</v>
      </c>
      <c r="H156" s="67"/>
      <c r="I156" s="7" t="str">
        <f>IF(D156="","",CONCATENATE("[",D156,"] ",Table3[[#This Row],[Mathematical Operator]]," [",F156,"]"))</f>
        <v/>
      </c>
    </row>
    <row r="157" spans="1:9" s="7" customFormat="1" x14ac:dyDescent="0.25">
      <c r="A157" s="7" t="str">
        <f>Table3[[#This Row],[Column Name]]</f>
        <v>CE undefined total cost</v>
      </c>
      <c r="B157" s="7" t="s">
        <v>383</v>
      </c>
      <c r="C157" s="7" t="s">
        <v>383</v>
      </c>
      <c r="D157" s="19"/>
      <c r="E157" s="4"/>
      <c r="F157" s="19"/>
      <c r="G157" s="7" t="s">
        <v>384</v>
      </c>
      <c r="H157" s="67"/>
      <c r="I157" s="7" t="str">
        <f>IF(D157="","",CONCATENATE("[",D157,"] ",Table3[[#This Row],[Mathematical Operator]]," [",F157,"]"))</f>
        <v/>
      </c>
    </row>
    <row r="158" spans="1:9" s="7" customFormat="1" x14ac:dyDescent="0.25">
      <c r="A158" s="7" t="str">
        <f>Table3[[#This Row],[Column Name]]</f>
        <v>Compensation factor (to date)</v>
      </c>
      <c r="B158" s="7" t="s">
        <v>385</v>
      </c>
      <c r="C158" s="7" t="s">
        <v>385</v>
      </c>
      <c r="D158" s="19" t="str">
        <f>A251</f>
        <v>CB labor unit cost</v>
      </c>
      <c r="E158" s="48" t="s">
        <v>50</v>
      </c>
      <c r="F158" s="19" t="str">
        <f>A245</f>
        <v>Actual labor unit cost (to date)</v>
      </c>
      <c r="H158" s="67"/>
      <c r="I158" s="7" t="str">
        <f>IF(D158="","",CONCATENATE("[",D158,"] ",Table3[[#This Row],[Mathematical Operator]]," [",F158,"]"))</f>
        <v>[CB labor unit cost] ÷ [Actual labor unit cost (to date)]</v>
      </c>
    </row>
    <row r="159" spans="1:9" s="7" customFormat="1" x14ac:dyDescent="0.25">
      <c r="A159" s="7" t="str">
        <f>Table3[[#This Row],[Column Name]]</f>
        <v>CE allowance unit cost</v>
      </c>
      <c r="B159" s="7" t="s">
        <v>386</v>
      </c>
      <c r="C159" s="7" t="s">
        <v>387</v>
      </c>
      <c r="D159" s="19" t="str">
        <f>A149</f>
        <v>CE allowance total cost</v>
      </c>
      <c r="E159" s="48" t="s">
        <v>50</v>
      </c>
      <c r="F159" s="19" t="str">
        <f>A5</f>
        <v>Forecast (T/O) qty</v>
      </c>
      <c r="G159" s="7" t="s">
        <v>388</v>
      </c>
      <c r="H159" s="67"/>
      <c r="I159" s="7" t="str">
        <f>IF(D159="","",CONCATENATE("[",D159,"] ",Table3[[#This Row],[Mathematical Operator]]," [",F159,"]"))</f>
        <v>[CE allowance total cost] ÷ [Forecast (T/O) qty]</v>
      </c>
    </row>
    <row r="160" spans="1:9" s="7" customFormat="1" x14ac:dyDescent="0.25">
      <c r="A160" s="7" t="str">
        <f>Table3[[#This Row],[Column Name]]</f>
        <v>Cost curve</v>
      </c>
      <c r="B160" s="7" t="s">
        <v>389</v>
      </c>
      <c r="C160" s="7" t="s">
        <v>389</v>
      </c>
      <c r="D160" s="19"/>
      <c r="E160" s="4"/>
      <c r="F160" s="19"/>
      <c r="H160" s="67" t="s">
        <v>208</v>
      </c>
      <c r="I160" s="7" t="str">
        <f>IF(D160="","",CONCATENATE("[",D160,"] ",Table3[[#This Row],[Mathematical Operator]]," [",F160,"]"))</f>
        <v/>
      </c>
    </row>
    <row r="161" spans="1:9" s="7" customFormat="1" ht="45" x14ac:dyDescent="0.25">
      <c r="A161" s="7" t="str">
        <f>Table3[[#This Row],[Column Name]]</f>
        <v>Cost source</v>
      </c>
      <c r="B161" s="7" t="s">
        <v>390</v>
      </c>
      <c r="C161" s="7" t="s">
        <v>390</v>
      </c>
      <c r="D161" s="19"/>
      <c r="E161" s="4"/>
      <c r="F161" s="19"/>
      <c r="H161" s="67" t="s">
        <v>391</v>
      </c>
      <c r="I161" s="7" t="str">
        <f>IF(D161="","",CONCATENATE("[",D161,"] ",Table3[[#This Row],[Mathematical Operator]]," [",F161,"]"))</f>
        <v/>
      </c>
    </row>
    <row r="162" spans="1:9" s="7" customFormat="1" x14ac:dyDescent="0.25">
      <c r="A162" s="7" t="str">
        <f>Table3[[#This Row],[Column Name]]</f>
        <v>CB total cost G/L %</v>
      </c>
      <c r="B162" s="7" t="s">
        <v>392</v>
      </c>
      <c r="C162" s="7" t="s">
        <v>393</v>
      </c>
      <c r="D162" s="19" t="str">
        <f>A32</f>
        <v>CB actual cost G/L (to date)</v>
      </c>
      <c r="E162" s="48" t="s">
        <v>50</v>
      </c>
      <c r="F162" s="19" t="str">
        <f>A45</f>
        <v>CB cost earned</v>
      </c>
      <c r="G162" s="7" t="s">
        <v>394</v>
      </c>
      <c r="H162" s="67"/>
      <c r="I162" s="7" t="str">
        <f>IF(D162="","",CONCATENATE("[",D162,"] ",Table3[[#This Row],[Mathematical Operator]]," [",F162,"]"))</f>
        <v>[CB actual cost G/L (to date)] ÷ [CB cost earned]</v>
      </c>
    </row>
    <row r="163" spans="1:9" s="7" customFormat="1" x14ac:dyDescent="0.25">
      <c r="A163" s="7" t="str">
        <f>Table3[[#This Row],[Column Name]]</f>
        <v>Data source</v>
      </c>
      <c r="B163" s="7" t="s">
        <v>395</v>
      </c>
      <c r="C163" s="7" t="s">
        <v>395</v>
      </c>
      <c r="D163" s="19"/>
      <c r="E163" s="4"/>
      <c r="F163" s="19"/>
      <c r="H163" s="67"/>
      <c r="I163" s="7" t="str">
        <f>IF(D163="","",CONCATENATE("[",D163,"] ",Table3[[#This Row],[Mathematical Operator]]," [",F163,"]"))</f>
        <v/>
      </c>
    </row>
    <row r="164" spans="1:9" s="7" customFormat="1" x14ac:dyDescent="0.25">
      <c r="A164" s="7" t="str">
        <f>Table3[[#This Row],[Column Name]]</f>
        <v>CBS tag 11</v>
      </c>
      <c r="B164" s="27" t="s">
        <v>396</v>
      </c>
      <c r="C164" s="27" t="s">
        <v>396</v>
      </c>
      <c r="D164" s="19"/>
      <c r="E164" s="4"/>
      <c r="F164" s="19"/>
      <c r="H164" s="67"/>
      <c r="I164" s="7" t="str">
        <f>IF(D164="","",CONCATENATE("[",D164,"] ",Table3[[#This Row],[Mathematical Operator]]," [",F164,"]"))</f>
        <v/>
      </c>
    </row>
    <row r="165" spans="1:9" s="7" customFormat="1" x14ac:dyDescent="0.25">
      <c r="A165" s="7" t="str">
        <f>Table3[[#This Row],[Column Name]]</f>
        <v>CBS user defined 3</v>
      </c>
      <c r="B165" s="27" t="s">
        <v>397</v>
      </c>
      <c r="C165" s="27" t="s">
        <v>397</v>
      </c>
      <c r="D165" s="19"/>
      <c r="E165" s="4"/>
      <c r="F165" s="19"/>
      <c r="H165" s="67"/>
      <c r="I165" s="7" t="str">
        <f>IF(D165="","",CONCATENATE("[",D165,"] ",Table3[[#This Row],[Mathematical Operator]]," [",F165,"]"))</f>
        <v/>
      </c>
    </row>
    <row r="166" spans="1:9" s="7" customFormat="1" x14ac:dyDescent="0.25">
      <c r="A166" s="7" t="str">
        <f>Table3[[#This Row],[Column Name]]</f>
        <v>CBS tag 12</v>
      </c>
      <c r="B166" s="27" t="s">
        <v>398</v>
      </c>
      <c r="C166" s="27" t="s">
        <v>398</v>
      </c>
      <c r="D166" s="19"/>
      <c r="E166" s="4"/>
      <c r="F166" s="19"/>
      <c r="H166" s="67"/>
      <c r="I166" s="7" t="str">
        <f>IF(D166="","",CONCATENATE("[",D166,"] ",Table3[[#This Row],[Mathematical Operator]]," [",F166,"]"))</f>
        <v/>
      </c>
    </row>
    <row r="167" spans="1:9" s="7" customFormat="1" x14ac:dyDescent="0.25">
      <c r="A167" s="7" t="str">
        <f>Table3[[#This Row],[Column Name]]</f>
        <v>Forecast construction equipment total cost</v>
      </c>
      <c r="B167" t="s">
        <v>399</v>
      </c>
      <c r="C167" t="s">
        <v>399</v>
      </c>
      <c r="D167" s="19" t="str">
        <f>A253</f>
        <v>Forecast remaining construction equipment cost</v>
      </c>
      <c r="E167" s="48" t="s">
        <v>141</v>
      </c>
      <c r="F167" s="19" t="str">
        <f>A112</f>
        <v>Actual construction equipment cost (to date)</v>
      </c>
      <c r="H167" s="67"/>
      <c r="I167" s="7" t="str">
        <f>IF(D167="","",CONCATENATE("[",D167,"] ",Table3[[#This Row],[Mathematical Operator]]," [",F167,"]"))</f>
        <v>[Forecast remaining construction equipment cost] + [Actual construction equipment cost (to date)]</v>
      </c>
    </row>
    <row r="168" spans="1:9" s="7" customFormat="1" x14ac:dyDescent="0.25">
      <c r="A168" s="7" t="str">
        <f>Table3[[#This Row],[Column Name]]</f>
        <v>Forecast allowance total cost</v>
      </c>
      <c r="B168" s="7" t="s">
        <v>400</v>
      </c>
      <c r="C168" s="7" t="s">
        <v>401</v>
      </c>
      <c r="D168" s="19" t="str">
        <f>A259</f>
        <v>Forecast remaining allowance total cost</v>
      </c>
      <c r="E168" s="48" t="s">
        <v>141</v>
      </c>
      <c r="F168" s="19" t="str">
        <f>A113</f>
        <v>Actual allowance cost (to date)</v>
      </c>
      <c r="G168" s="7" t="s">
        <v>400</v>
      </c>
      <c r="H168" s="67"/>
      <c r="I168" s="7" t="str">
        <f>IF(D168="","",CONCATENATE("[",D168,"] ",Table3[[#This Row],[Mathematical Operator]]," [",F168,"]"))</f>
        <v>[Forecast remaining allowance total cost] + [Actual allowance cost (to date)]</v>
      </c>
    </row>
    <row r="169" spans="1:9" s="7" customFormat="1" x14ac:dyDescent="0.25">
      <c r="A169" s="7" t="str">
        <f>Table3[[#This Row],[Column Name]]</f>
        <v>Forecast fees total cost</v>
      </c>
      <c r="B169" t="s">
        <v>402</v>
      </c>
      <c r="C169" s="7" t="s">
        <v>403</v>
      </c>
      <c r="D169" s="19" t="str">
        <f>A258</f>
        <v>Forecast remaining fees cost</v>
      </c>
      <c r="E169" s="48" t="s">
        <v>141</v>
      </c>
      <c r="F169" s="19" t="str">
        <f>A29</f>
        <v>Actual fees cost (to date)</v>
      </c>
      <c r="G169" s="7" t="s">
        <v>402</v>
      </c>
      <c r="H169" s="67"/>
      <c r="I169" s="7" t="str">
        <f>IF(D169="","",CONCATENATE("[",D169,"] ",Table3[[#This Row],[Mathematical Operator]]," [",F169,"]"))</f>
        <v>[Forecast remaining fees cost] + [Actual fees cost (to date)]</v>
      </c>
    </row>
    <row r="170" spans="1:9" s="7" customFormat="1" x14ac:dyDescent="0.25">
      <c r="A170" s="7" t="str">
        <f>Table3[[#This Row],[Column Name]]</f>
        <v>Forecast FOM rented equipment total cost</v>
      </c>
      <c r="B170" t="s">
        <v>404</v>
      </c>
      <c r="C170" s="7" t="s">
        <v>405</v>
      </c>
      <c r="D170" s="19" t="str">
        <f>A254</f>
        <v>Forecast remaining FOM rented equipment cost</v>
      </c>
      <c r="E170" s="48" t="s">
        <v>141</v>
      </c>
      <c r="F170" s="19" t="str">
        <f>A114</f>
        <v>Actual FOM rented equipment cost (to date)</v>
      </c>
      <c r="G170" s="7" t="s">
        <v>406</v>
      </c>
      <c r="H170" s="67"/>
      <c r="I170" s="7" t="str">
        <f>IF(D170="","",CONCATENATE("[",D170,"] ",Table3[[#This Row],[Mathematical Operator]]," [",F170,"]"))</f>
        <v>[Forecast remaining FOM rented equipment cost] + [Actual FOM rented equipment cost (to date)]</v>
      </c>
    </row>
    <row r="171" spans="1:9" s="7" customFormat="1" x14ac:dyDescent="0.25">
      <c r="A171" s="7" t="str">
        <f>Table3[[#This Row],[Column Name]]</f>
        <v>Forecast G &amp; A total cost</v>
      </c>
      <c r="B171" t="s">
        <v>407</v>
      </c>
      <c r="C171" s="7" t="s">
        <v>408</v>
      </c>
      <c r="D171" s="19" t="str">
        <f>A260</f>
        <v>Forecast remaining G &amp; A cost</v>
      </c>
      <c r="E171" s="48" t="s">
        <v>141</v>
      </c>
      <c r="F171" s="19" t="str">
        <f>A115</f>
        <v>Actual G &amp; A cost (to date)</v>
      </c>
      <c r="G171" s="7" t="s">
        <v>409</v>
      </c>
      <c r="H171" s="67"/>
      <c r="I171" s="7" t="str">
        <f>IF(D171="","",CONCATENATE("[",D171,"] ",Table3[[#This Row],[Mathematical Operator]]," [",F171,"]"))</f>
        <v>[Forecast remaining G &amp; A cost] + [Actual G &amp; A cost (to date)]</v>
      </c>
    </row>
    <row r="172" spans="1:9" s="7" customFormat="1" x14ac:dyDescent="0.25">
      <c r="A172" s="7" t="str">
        <f>Table3[[#This Row],[Column Name]]</f>
        <v>Forecast materials total cost</v>
      </c>
      <c r="B172" s="7" t="s">
        <v>410</v>
      </c>
      <c r="C172" s="7" t="s">
        <v>410</v>
      </c>
      <c r="D172" s="19" t="str">
        <f>A256</f>
        <v>Forecast remaining materials cost</v>
      </c>
      <c r="E172" s="48" t="s">
        <v>141</v>
      </c>
      <c r="F172" s="19" t="str">
        <f>A117</f>
        <v>Actual materials cost (to date)</v>
      </c>
      <c r="H172" s="67"/>
      <c r="I172" s="7" t="str">
        <f>IF(D172="","",CONCATENATE("[",D172,"] ",Table3[[#This Row],[Mathematical Operator]]," [",F172,"]"))</f>
        <v>[Forecast remaining materials cost] + [Actual materials cost (to date)]</v>
      </c>
    </row>
    <row r="173" spans="1:9" s="7" customFormat="1" x14ac:dyDescent="0.25">
      <c r="A173" s="7" t="str">
        <f>Table3[[#This Row],[Column Name]]</f>
        <v>Forecast subcontract total cost</v>
      </c>
      <c r="B173" s="7" t="s">
        <v>411</v>
      </c>
      <c r="C173" s="7" t="s">
        <v>411</v>
      </c>
      <c r="D173" s="19" t="str">
        <f>A257</f>
        <v>Forecast remaining subcontract cost</v>
      </c>
      <c r="E173" s="48" t="s">
        <v>141</v>
      </c>
      <c r="F173" s="19" t="str">
        <f>A118</f>
        <v>Actual subcontract cost (to date)</v>
      </c>
      <c r="H173" s="67"/>
      <c r="I173" s="7" t="str">
        <f>IF(D173="","",CONCATENATE("[",D173,"] ",Table3[[#This Row],[Mathematical Operator]]," [",F173,"]"))</f>
        <v>[Forecast remaining subcontract cost] + [Actual subcontract cost (to date)]</v>
      </c>
    </row>
    <row r="174" spans="1:9" s="7" customFormat="1" x14ac:dyDescent="0.25">
      <c r="A174" s="7" t="str">
        <f>Table3[[#This Row],[Column Name]]</f>
        <v>Forecast supplies total cost</v>
      </c>
      <c r="B174" s="7" t="s">
        <v>412</v>
      </c>
      <c r="C174" s="7" t="s">
        <v>412</v>
      </c>
      <c r="D174" s="19" t="str">
        <f>A255</f>
        <v>Forecast remaining supplies cost</v>
      </c>
      <c r="E174" s="48" t="s">
        <v>141</v>
      </c>
      <c r="F174" s="19" t="str">
        <f>A119</f>
        <v>Actual supplies cost (to date)</v>
      </c>
      <c r="H174" s="67"/>
      <c r="I174" s="7" t="str">
        <f>IF(D174="","",CONCATENATE("[",D174,"] ",Table3[[#This Row],[Mathematical Operator]]," [",F174,"]"))</f>
        <v>[Forecast remaining supplies cost] + [Actual supplies cost (to date)]</v>
      </c>
    </row>
    <row r="175" spans="1:9" s="7" customFormat="1" x14ac:dyDescent="0.25">
      <c r="A175" s="7" t="str">
        <f>Table3[[#This Row],[Column Name]]</f>
        <v>Forecast undefined total cost</v>
      </c>
      <c r="B175" s="7" t="s">
        <v>413</v>
      </c>
      <c r="C175" s="7" t="s">
        <v>413</v>
      </c>
      <c r="D175" s="19" t="str">
        <f>A261</f>
        <v>Forecast remaining undefined cost</v>
      </c>
      <c r="E175" s="48" t="s">
        <v>141</v>
      </c>
      <c r="F175" s="19" t="str">
        <f>A120</f>
        <v>Actual undefined cost (to date)</v>
      </c>
      <c r="H175" s="67"/>
      <c r="I175" s="7" t="str">
        <f>IF(D175="","",CONCATENATE("[",D175,"] ",Table3[[#This Row],[Mathematical Operator]]," [",F175,"]"))</f>
        <v>[Forecast remaining undefined cost] + [Actual undefined cost (to date)]</v>
      </c>
    </row>
    <row r="176" spans="1:9" s="7" customFormat="1" x14ac:dyDescent="0.25">
      <c r="A176" s="7" t="str">
        <f>Table3[[#This Row],[Column Name]]</f>
        <v>CE G &amp; A unit cost</v>
      </c>
      <c r="B176" t="s">
        <v>414</v>
      </c>
      <c r="C176" s="7" t="s">
        <v>415</v>
      </c>
      <c r="D176" s="19" t="str">
        <f>A152</f>
        <v>CE G &amp; A total cost</v>
      </c>
      <c r="E176" s="48" t="s">
        <v>50</v>
      </c>
      <c r="F176" s="19" t="str">
        <f>A5</f>
        <v>Forecast (T/O) qty</v>
      </c>
      <c r="G176" s="7" t="s">
        <v>416</v>
      </c>
      <c r="H176" s="67"/>
      <c r="I176" s="7" t="str">
        <f>IF(D176="","",CONCATENATE("[",D176,"] ",Table3[[#This Row],[Mathematical Operator]]," [",F176,"]"))</f>
        <v>[CE G &amp; A total cost] ÷ [Forecast (T/O) qty]</v>
      </c>
    </row>
    <row r="177" spans="1:9" s="7" customFormat="1" ht="45" x14ac:dyDescent="0.25">
      <c r="A177" s="7" t="str">
        <f>Table3[[#This Row],[Column Name]]</f>
        <v>Has as-built entries</v>
      </c>
      <c r="B177" s="7" t="s">
        <v>417</v>
      </c>
      <c r="C177" s="7" t="s">
        <v>417</v>
      </c>
      <c r="D177" s="19"/>
      <c r="E177" s="4"/>
      <c r="F177" s="19"/>
      <c r="H177" s="67" t="s">
        <v>418</v>
      </c>
      <c r="I177" s="7" t="str">
        <f>IF(D177="","",CONCATENATE("[",D177,"] ",Table3[[#This Row],[Mathematical Operator]]," [",F177,"]"))</f>
        <v/>
      </c>
    </row>
    <row r="178" spans="1:9" s="7" customFormat="1" x14ac:dyDescent="0.25">
      <c r="A178" s="7" t="str">
        <f>Table3[[#This Row],[Column Name]]</f>
        <v>CBS user defined 10</v>
      </c>
      <c r="B178" s="27" t="s">
        <v>419</v>
      </c>
      <c r="C178" s="27" t="s">
        <v>419</v>
      </c>
      <c r="D178" s="19"/>
      <c r="E178" s="4"/>
      <c r="F178" s="19"/>
      <c r="H178" s="67"/>
      <c r="I178" s="7" t="str">
        <f>IF(D178="","",CONCATENATE("[",D178,"] ",Table3[[#This Row],[Mathematical Operator]]," [",F178,"]"))</f>
        <v/>
      </c>
    </row>
    <row r="179" spans="1:9" s="7" customFormat="1" x14ac:dyDescent="0.25">
      <c r="A179" s="7" t="str">
        <f>Table3[[#This Row],[Column Name]]</f>
        <v>CBS tag 13</v>
      </c>
      <c r="B179" s="27" t="s">
        <v>420</v>
      </c>
      <c r="C179" s="27" t="s">
        <v>420</v>
      </c>
      <c r="D179" s="19"/>
      <c r="E179" s="4"/>
      <c r="F179" s="19"/>
      <c r="H179" s="67"/>
      <c r="I179" s="7" t="str">
        <f>IF(D179="","",CONCATENATE("[",D179,"] ",Table3[[#This Row],[Mathematical Operator]]," [",F179,"]"))</f>
        <v/>
      </c>
    </row>
    <row r="180" spans="1:9" s="7" customFormat="1" x14ac:dyDescent="0.25">
      <c r="A180" s="7" t="str">
        <f>Table3[[#This Row],[Column Name]]</f>
        <v>LEI (to date)</v>
      </c>
      <c r="B180" s="7" t="s">
        <v>421</v>
      </c>
      <c r="C180" s="7" t="s">
        <v>421</v>
      </c>
      <c r="D180" s="31" t="str">
        <f>A44</f>
        <v>CB productivity factor</v>
      </c>
      <c r="E180" s="48" t="s">
        <v>129</v>
      </c>
      <c r="F180" s="31" t="str">
        <f>A158</f>
        <v>Compensation factor (to date)</v>
      </c>
      <c r="G180" s="7" t="s">
        <v>422</v>
      </c>
      <c r="H180" s="67"/>
      <c r="I180" s="7" t="str">
        <f>IF(D180="","",CONCATENATE("[",D180,"] ",Table3[[#This Row],[Mathematical Operator]]," [",F180,"]"))</f>
        <v>[CB productivity factor] × [Compensation factor (to date)]</v>
      </c>
    </row>
    <row r="181" spans="1:9" s="7" customFormat="1" x14ac:dyDescent="0.25">
      <c r="A181" s="7" t="str">
        <f>Table3[[#This Row],[Column Name]]</f>
        <v>Notes</v>
      </c>
      <c r="B181" s="7" t="s">
        <v>423</v>
      </c>
      <c r="C181" s="7" t="s">
        <v>423</v>
      </c>
      <c r="D181" s="19"/>
      <c r="E181" s="4"/>
      <c r="F181" s="19"/>
      <c r="H181" s="67"/>
      <c r="I181" s="7" t="str">
        <f>IF(D181="","",CONCATENATE("[",D181,"] ",Table3[[#This Row],[Mathematical Operator]]," [",F181,"]"))</f>
        <v/>
      </c>
    </row>
    <row r="182" spans="1:9" s="7" customFormat="1" x14ac:dyDescent="0.25">
      <c r="A182" s="7" t="str">
        <f>Table3[[#This Row],[Column Name]]</f>
        <v>OB unit cost</v>
      </c>
      <c r="B182" s="7" t="s">
        <v>424</v>
      </c>
      <c r="C182" s="7" t="s">
        <v>424</v>
      </c>
      <c r="D182" s="19" t="str">
        <f>A185</f>
        <v>OB total cost</v>
      </c>
      <c r="E182" s="48" t="s">
        <v>50</v>
      </c>
      <c r="F182" s="31" t="str">
        <f>A183</f>
        <v>OB total qty</v>
      </c>
      <c r="G182" s="7" t="s">
        <v>425</v>
      </c>
      <c r="H182" s="67"/>
      <c r="I182" s="7" t="str">
        <f>IF(D182="","",CONCATENATE("[",D182,"] ",Table3[[#This Row],[Mathematical Operator]]," [",F182,"]"))</f>
        <v>[OB total cost] ÷ [OB total qty]</v>
      </c>
    </row>
    <row r="183" spans="1:9" s="7" customFormat="1" x14ac:dyDescent="0.25">
      <c r="A183" s="7" t="str">
        <f>Table3[[#This Row],[Column Name]]</f>
        <v>OB total qty</v>
      </c>
      <c r="B183" t="s">
        <v>426</v>
      </c>
      <c r="C183" s="7" t="s">
        <v>427</v>
      </c>
      <c r="D183" s="19"/>
      <c r="E183" s="4"/>
      <c r="F183" s="19"/>
      <c r="G183" s="7" t="s">
        <v>428</v>
      </c>
      <c r="H183" s="67"/>
      <c r="I183" s="7" t="str">
        <f>IF(D183="","",CONCATENATE("[",D183,"] ",Table3[[#This Row],[Mathematical Operator]]," [",F183,"]"))</f>
        <v/>
      </c>
    </row>
    <row r="184" spans="1:9" s="7" customFormat="1" x14ac:dyDescent="0.25">
      <c r="A184" s="7" t="str">
        <f>Table3[[#This Row],[Column Name]]</f>
        <v>OB total MHrs</v>
      </c>
      <c r="B184" s="7" t="s">
        <v>429</v>
      </c>
      <c r="C184" s="7" t="s">
        <v>430</v>
      </c>
      <c r="D184" s="19"/>
      <c r="E184" s="4"/>
      <c r="F184" s="19"/>
      <c r="G184" s="7" t="s">
        <v>431</v>
      </c>
      <c r="H184" s="67"/>
      <c r="I184" s="7" t="str">
        <f>IF(D184="","",CONCATENATE("[",D184,"] ",Table3[[#This Row],[Mathematical Operator]]," [",F184,"]"))</f>
        <v/>
      </c>
    </row>
    <row r="185" spans="1:9" s="7" customFormat="1" x14ac:dyDescent="0.25">
      <c r="A185" s="7" t="str">
        <f>Table3[[#This Row],[Column Name]]</f>
        <v>OB total cost</v>
      </c>
      <c r="B185" s="7" t="s">
        <v>432</v>
      </c>
      <c r="C185" s="7" t="s">
        <v>432</v>
      </c>
      <c r="D185" s="19"/>
      <c r="E185" s="4"/>
      <c r="F185" s="19"/>
      <c r="G185" s="7" t="s">
        <v>433</v>
      </c>
      <c r="H185" s="67"/>
      <c r="I185" s="7" t="str">
        <f>IF(D185="","",CONCATENATE("[",D185,"] ",Table3[[#This Row],[Mathematical Operator]]," [",F185,"]"))</f>
        <v/>
      </c>
    </row>
    <row r="186" spans="1:9" s="7" customFormat="1" x14ac:dyDescent="0.25">
      <c r="A186" s="7" t="str">
        <f>Table3[[#This Row],[Column Name]]</f>
        <v>OB UoM</v>
      </c>
      <c r="B186" s="7" t="s">
        <v>434</v>
      </c>
      <c r="C186" s="7" t="s">
        <v>434</v>
      </c>
      <c r="D186" s="19"/>
      <c r="E186" s="4"/>
      <c r="F186" s="19"/>
      <c r="G186" s="7" t="s">
        <v>435</v>
      </c>
      <c r="H186" s="67"/>
      <c r="I186" s="7" t="str">
        <f>IF(D186="","",CONCATENATE("[",D186,"] ",Table3[[#This Row],[Mathematical Operator]]," [",F186,"]"))</f>
        <v/>
      </c>
    </row>
    <row r="187" spans="1:9" s="7" customFormat="1" x14ac:dyDescent="0.25">
      <c r="A187" s="7" t="str">
        <f>Table3[[#This Row],[Column Name]]</f>
        <v>OB construction equipment total cost</v>
      </c>
      <c r="B187" t="s">
        <v>436</v>
      </c>
      <c r="C187" t="s">
        <v>436</v>
      </c>
      <c r="D187" s="19"/>
      <c r="E187" s="4"/>
      <c r="F187" s="19"/>
      <c r="G187" s="7" t="s">
        <v>437</v>
      </c>
      <c r="H187" s="67"/>
      <c r="I187" s="7" t="str">
        <f>IF(D187="","",CONCATENATE("[",D187,"] ",Table3[[#This Row],[Mathematical Operator]]," [",F187,"]"))</f>
        <v/>
      </c>
    </row>
    <row r="188" spans="1:9" s="7" customFormat="1" x14ac:dyDescent="0.25">
      <c r="A188" s="7" t="str">
        <f>Table3[[#This Row],[Column Name]]</f>
        <v>OB allowance total cost</v>
      </c>
      <c r="B188" s="7" t="s">
        <v>438</v>
      </c>
      <c r="C188" s="7" t="s">
        <v>439</v>
      </c>
      <c r="D188" s="19"/>
      <c r="E188" s="4"/>
      <c r="F188" s="19"/>
      <c r="G188" s="7" t="s">
        <v>440</v>
      </c>
      <c r="H188" s="67"/>
      <c r="I188" s="7" t="str">
        <f>IF(D188="","",CONCATENATE("[",D188,"] ",Table3[[#This Row],[Mathematical Operator]]," [",F188,"]"))</f>
        <v/>
      </c>
    </row>
    <row r="189" spans="1:9" s="7" customFormat="1" x14ac:dyDescent="0.25">
      <c r="A189" s="7" t="str">
        <f>Table3[[#This Row],[Column Name]]</f>
        <v>OB fees total cost</v>
      </c>
      <c r="B189" t="s">
        <v>441</v>
      </c>
      <c r="C189" s="7" t="s">
        <v>442</v>
      </c>
      <c r="D189" s="19"/>
      <c r="E189" s="4"/>
      <c r="F189" s="19"/>
      <c r="G189" s="7" t="s">
        <v>443</v>
      </c>
      <c r="H189" s="67"/>
      <c r="I189" s="7" t="str">
        <f>IF(D189="","",CONCATENATE("[",D189,"] ",Table3[[#This Row],[Mathematical Operator]]," [",F189,"]"))</f>
        <v/>
      </c>
    </row>
    <row r="190" spans="1:9" s="7" customFormat="1" x14ac:dyDescent="0.25">
      <c r="A190" s="7" t="str">
        <f>Table3[[#This Row],[Column Name]]</f>
        <v>OB FOM rented equipment total cost</v>
      </c>
      <c r="B190" t="s">
        <v>444</v>
      </c>
      <c r="C190" s="7" t="s">
        <v>445</v>
      </c>
      <c r="D190" s="19"/>
      <c r="E190" s="4"/>
      <c r="F190" s="19"/>
      <c r="G190" s="7" t="s">
        <v>446</v>
      </c>
      <c r="H190" s="67"/>
      <c r="I190" s="7" t="str">
        <f>IF(D190="","",CONCATENATE("[",D190,"] ",Table3[[#This Row],[Mathematical Operator]]," [",F190,"]"))</f>
        <v/>
      </c>
    </row>
    <row r="191" spans="1:9" s="7" customFormat="1" x14ac:dyDescent="0.25">
      <c r="A191" s="7" t="str">
        <f>Table3[[#This Row],[Column Name]]</f>
        <v>OB G &amp; A total cost</v>
      </c>
      <c r="B191" t="s">
        <v>447</v>
      </c>
      <c r="C191" s="7" t="s">
        <v>448</v>
      </c>
      <c r="D191" s="19"/>
      <c r="E191" s="4"/>
      <c r="F191" s="19"/>
      <c r="G191" s="7" t="s">
        <v>449</v>
      </c>
      <c r="H191" s="67"/>
      <c r="I191" s="7" t="str">
        <f>IF(D191="","",CONCATENATE("[",D191,"] ",Table3[[#This Row],[Mathematical Operator]]," [",F191,"]"))</f>
        <v/>
      </c>
    </row>
    <row r="192" spans="1:9" s="7" customFormat="1" x14ac:dyDescent="0.25">
      <c r="A192" s="7" t="str">
        <f>Table3[[#This Row],[Column Name]]</f>
        <v>OB labor total cost</v>
      </c>
      <c r="B192" s="7" t="s">
        <v>450</v>
      </c>
      <c r="C192" s="7" t="s">
        <v>450</v>
      </c>
      <c r="D192" s="19"/>
      <c r="E192" s="4"/>
      <c r="F192" s="19"/>
      <c r="G192" s="7" t="s">
        <v>451</v>
      </c>
      <c r="H192" s="67"/>
      <c r="I192" s="7" t="str">
        <f>IF(D192="","",CONCATENATE("[",D192,"] ",Table3[[#This Row],[Mathematical Operator]]," [",F192,"]"))</f>
        <v/>
      </c>
    </row>
    <row r="193" spans="1:9" s="7" customFormat="1" x14ac:dyDescent="0.25">
      <c r="A193" s="7" t="str">
        <f>Table3[[#This Row],[Column Name]]</f>
        <v>OB materials total cost</v>
      </c>
      <c r="B193" s="7" t="s">
        <v>452</v>
      </c>
      <c r="C193" s="7" t="s">
        <v>452</v>
      </c>
      <c r="D193" s="19"/>
      <c r="E193" s="4"/>
      <c r="F193" s="19"/>
      <c r="G193" s="7" t="s">
        <v>453</v>
      </c>
      <c r="H193" s="67"/>
      <c r="I193" s="7" t="str">
        <f>IF(D193="","",CONCATENATE("[",D193,"] ",Table3[[#This Row],[Mathematical Operator]]," [",F193,"]"))</f>
        <v/>
      </c>
    </row>
    <row r="194" spans="1:9" s="7" customFormat="1" x14ac:dyDescent="0.25">
      <c r="A194" s="7" t="str">
        <f>Table3[[#This Row],[Column Name]]</f>
        <v>OB subcontract total cost</v>
      </c>
      <c r="B194" s="7" t="s">
        <v>454</v>
      </c>
      <c r="C194" s="7" t="s">
        <v>454</v>
      </c>
      <c r="D194" s="19"/>
      <c r="E194" s="4"/>
      <c r="F194" s="19"/>
      <c r="G194" s="7" t="s">
        <v>455</v>
      </c>
      <c r="H194" s="67"/>
      <c r="I194" s="7" t="str">
        <f>IF(D194="","",CONCATENATE("[",D194,"] ",Table3[[#This Row],[Mathematical Operator]]," [",F194,"]"))</f>
        <v/>
      </c>
    </row>
    <row r="195" spans="1:9" s="7" customFormat="1" x14ac:dyDescent="0.25">
      <c r="A195" s="7" t="str">
        <f>Table3[[#This Row],[Column Name]]</f>
        <v>OB supplies total cost</v>
      </c>
      <c r="B195" s="7" t="s">
        <v>456</v>
      </c>
      <c r="C195" s="7" t="s">
        <v>456</v>
      </c>
      <c r="D195" s="19"/>
      <c r="E195" s="4"/>
      <c r="F195" s="19"/>
      <c r="G195" s="7" t="s">
        <v>457</v>
      </c>
      <c r="H195" s="67"/>
      <c r="I195" s="7" t="str">
        <f>IF(D195="","",CONCATENATE("[",D195,"] ",Table3[[#This Row],[Mathematical Operator]]," [",F195,"]"))</f>
        <v/>
      </c>
    </row>
    <row r="196" spans="1:9" s="7" customFormat="1" x14ac:dyDescent="0.25">
      <c r="A196" s="7" t="str">
        <f>Table3[[#This Row],[Column Name]]</f>
        <v>OB undefined total cost</v>
      </c>
      <c r="B196" s="7" t="s">
        <v>458</v>
      </c>
      <c r="C196" s="7" t="s">
        <v>458</v>
      </c>
      <c r="D196" s="19"/>
      <c r="E196" s="4"/>
      <c r="F196" s="19"/>
      <c r="G196" s="7" t="s">
        <v>459</v>
      </c>
      <c r="H196" s="67"/>
      <c r="I196" s="7" t="str">
        <f>IF(D196="","",CONCATENATE("[",D196,"] ",Table3[[#This Row],[Mathematical Operator]]," [",F196,"]"))</f>
        <v/>
      </c>
    </row>
    <row r="197" spans="1:9" s="7" customFormat="1" x14ac:dyDescent="0.25">
      <c r="A197" s="7" t="str">
        <f>Table3[[#This Row],[Column Name]]</f>
        <v>Pay item assignment</v>
      </c>
      <c r="B197" t="s">
        <v>460</v>
      </c>
      <c r="C197" t="s">
        <v>460</v>
      </c>
      <c r="D197" s="19"/>
      <c r="E197" s="4"/>
      <c r="F197" s="19"/>
      <c r="H197" s="67"/>
      <c r="I197" s="7" t="str">
        <f>IF(D197="","",CONCATENATE("[",D197,"] ",Table3[[#This Row],[Mathematical Operator]]," [",F197,"]"))</f>
        <v/>
      </c>
    </row>
    <row r="198" spans="1:9" s="7" customFormat="1" x14ac:dyDescent="0.25">
      <c r="A198" s="7" t="str">
        <f>Table3[[#This Row],[Column Name]]</f>
        <v>Plug days</v>
      </c>
      <c r="B198" s="26" t="s">
        <v>461</v>
      </c>
      <c r="C198" s="26" t="s">
        <v>461</v>
      </c>
      <c r="D198" s="19"/>
      <c r="E198" s="4"/>
      <c r="F198" s="19"/>
      <c r="G198" s="26"/>
      <c r="H198" s="67"/>
      <c r="I198" s="7" t="str">
        <f>IF(D198="","",CONCATENATE("[",D198,"] ",Table3[[#This Row],[Mathematical Operator]]," [",F198,"]"))</f>
        <v/>
      </c>
    </row>
    <row r="199" spans="1:9" s="7" customFormat="1" ht="120" x14ac:dyDescent="0.25">
      <c r="A199" s="7" t="str">
        <f>Table3[[#This Row],[Column Name]]</f>
        <v>Qty driver</v>
      </c>
      <c r="B199" s="27" t="s">
        <v>462</v>
      </c>
      <c r="C199" s="27" t="s">
        <v>462</v>
      </c>
      <c r="D199" s="19"/>
      <c r="E199" s="4"/>
      <c r="F199" s="19"/>
      <c r="G199" s="7" t="s">
        <v>463</v>
      </c>
      <c r="H199" s="67" t="s">
        <v>464</v>
      </c>
      <c r="I199" s="7" t="str">
        <f>IF(D199="","",CONCATENATE("[",D199,"] ",Table3[[#This Row],[Mathematical Operator]]," [",F199,"]"))</f>
        <v/>
      </c>
    </row>
    <row r="200" spans="1:9" s="7" customFormat="1" x14ac:dyDescent="0.25">
      <c r="A200" s="7" t="str">
        <f>Table3[[#This Row],[Column Name]]</f>
        <v>CBS tag 14</v>
      </c>
      <c r="B200" s="27" t="s">
        <v>465</v>
      </c>
      <c r="C200" s="27" t="s">
        <v>465</v>
      </c>
      <c r="D200" s="19"/>
      <c r="E200" s="4"/>
      <c r="F200" s="19"/>
      <c r="H200" s="67"/>
      <c r="I200" s="7" t="str">
        <f>IF(D200="","",CONCATENATE("[",D200,"] ",Table3[[#This Row],[Mathematical Operator]]," [",F200,"]"))</f>
        <v/>
      </c>
    </row>
    <row r="201" spans="1:9" s="7" customFormat="1" x14ac:dyDescent="0.25">
      <c r="A201" s="7" t="str">
        <f>Table3[[#This Row],[Column Name]]</f>
        <v>CBS user defined 1</v>
      </c>
      <c r="B201" s="27" t="s">
        <v>466</v>
      </c>
      <c r="C201" s="27" t="s">
        <v>466</v>
      </c>
      <c r="D201" s="19"/>
      <c r="E201" s="4"/>
      <c r="F201" s="19"/>
      <c r="H201" s="67"/>
      <c r="I201" s="7" t="str">
        <f>IF(D201="","",CONCATENATE("[",D201,"] ",Table3[[#This Row],[Mathematical Operator]]," [",F201,"]"))</f>
        <v/>
      </c>
    </row>
    <row r="202" spans="1:9" s="7" customFormat="1" x14ac:dyDescent="0.25">
      <c r="A202" s="7" t="str">
        <f>Table3[[#This Row],[Column Name]]</f>
        <v>Roll up schedule</v>
      </c>
      <c r="B202" s="6" t="s">
        <v>467</v>
      </c>
      <c r="C202" s="6" t="s">
        <v>467</v>
      </c>
      <c r="D202" s="19"/>
      <c r="E202" s="4"/>
      <c r="F202" s="19"/>
      <c r="G202" s="6"/>
      <c r="H202" s="67"/>
      <c r="I202" s="7" t="str">
        <f>IF(D202="","",CONCATENATE("[",D202,"] ",Table3[[#This Row],[Mathematical Operator]]," [",F202,"]"))</f>
        <v/>
      </c>
    </row>
    <row r="203" spans="1:9" s="7" customFormat="1" x14ac:dyDescent="0.25">
      <c r="A203" s="7" t="str">
        <f>Table3[[#This Row],[Column Name]]</f>
        <v>CBS tag 15</v>
      </c>
      <c r="B203" s="27" t="s">
        <v>468</v>
      </c>
      <c r="C203" s="27" t="s">
        <v>468</v>
      </c>
      <c r="D203" s="19"/>
      <c r="E203" s="4"/>
      <c r="F203" s="19"/>
      <c r="H203" s="67"/>
      <c r="I203" s="7" t="str">
        <f>IF(D203="","",CONCATENATE("[",D203,"] ",Table3[[#This Row],[Mathematical Operator]]," [",F203,"]"))</f>
        <v/>
      </c>
    </row>
    <row r="204" spans="1:9" s="7" customFormat="1" ht="75" x14ac:dyDescent="0.25">
      <c r="A204" s="7" t="str">
        <f>Table3[[#This Row],[Column Name]]</f>
        <v>Scale 1</v>
      </c>
      <c r="B204" s="6" t="s">
        <v>469</v>
      </c>
      <c r="C204" s="6" t="s">
        <v>469</v>
      </c>
      <c r="D204" s="19"/>
      <c r="E204" s="4"/>
      <c r="F204" s="19"/>
      <c r="H204" s="67" t="s">
        <v>470</v>
      </c>
      <c r="I204" s="7" t="str">
        <f>IF(D204="","",CONCATENATE("[",D204,"] ",Table3[[#This Row],[Mathematical Operator]]," [",F204,"]"))</f>
        <v/>
      </c>
    </row>
    <row r="205" spans="1:9" s="7" customFormat="1" ht="75" x14ac:dyDescent="0.25">
      <c r="A205" s="7" t="str">
        <f>Table3[[#This Row],[Column Name]]</f>
        <v>Scale 2</v>
      </c>
      <c r="B205" s="6" t="s">
        <v>471</v>
      </c>
      <c r="C205" s="6" t="s">
        <v>471</v>
      </c>
      <c r="D205" s="19"/>
      <c r="E205" s="4"/>
      <c r="F205" s="19"/>
      <c r="H205" s="67" t="s">
        <v>472</v>
      </c>
      <c r="I205" s="7" t="str">
        <f>IF(D205="","",CONCATENATE("[",D205,"] ",Table3[[#This Row],[Mathematical Operator]]," [",F205,"]"))</f>
        <v/>
      </c>
    </row>
    <row r="206" spans="1:9" s="7" customFormat="1" ht="75" x14ac:dyDescent="0.25">
      <c r="A206" s="7" t="str">
        <f>Table3[[#This Row],[Column Name]]</f>
        <v>Scale 3</v>
      </c>
      <c r="B206" s="6" t="s">
        <v>473</v>
      </c>
      <c r="C206" s="6" t="s">
        <v>473</v>
      </c>
      <c r="D206" s="19"/>
      <c r="E206" s="4"/>
      <c r="F206" s="19"/>
      <c r="H206" s="67" t="s">
        <v>474</v>
      </c>
      <c r="I206" s="7" t="str">
        <f>IF(D206="","",CONCATENATE("[",D206,"] ",Table3[[#This Row],[Mathematical Operator]]," [",F206,"]"))</f>
        <v/>
      </c>
    </row>
    <row r="207" spans="1:9" s="7" customFormat="1" x14ac:dyDescent="0.25">
      <c r="A207" s="7" t="str">
        <f>Table3[[#This Row],[Column Name]]</f>
        <v>Schedule plug days</v>
      </c>
      <c r="B207" s="6" t="s">
        <v>475</v>
      </c>
      <c r="C207" s="6" t="s">
        <v>475</v>
      </c>
      <c r="D207" s="19"/>
      <c r="E207" s="4"/>
      <c r="F207" s="19"/>
      <c r="G207" s="6"/>
      <c r="H207" s="67"/>
      <c r="I207" s="7" t="str">
        <f>IF(D207="","",CONCATENATE("[",D207,"] ",Table3[[#This Row],[Mathematical Operator]]," [",F207,"]"))</f>
        <v/>
      </c>
    </row>
    <row r="208" spans="1:9" s="7" customFormat="1" x14ac:dyDescent="0.25">
      <c r="A208" s="7" t="str">
        <f>Table3[[#This Row],[Column Name]]</f>
        <v>Schedule WBS</v>
      </c>
      <c r="B208" t="s">
        <v>476</v>
      </c>
      <c r="C208" t="s">
        <v>476</v>
      </c>
      <c r="D208" s="19"/>
      <c r="E208" s="4"/>
      <c r="F208" s="19"/>
      <c r="G208" s="7" t="s">
        <v>477</v>
      </c>
      <c r="H208" s="67"/>
      <c r="I208" s="7" t="str">
        <f>IF(D208="","",CONCATENATE("[",D208,"] ",Table3[[#This Row],[Mathematical Operator]]," [",F208,"]"))</f>
        <v/>
      </c>
    </row>
    <row r="209" spans="1:9" s="7" customFormat="1" ht="45" x14ac:dyDescent="0.25">
      <c r="A209" s="7" t="str">
        <f>Table3[[#This Row],[Column Name]]</f>
        <v>Scheduled</v>
      </c>
      <c r="B209" s="6" t="s">
        <v>478</v>
      </c>
      <c r="C209" s="6" t="s">
        <v>478</v>
      </c>
      <c r="D209" s="19"/>
      <c r="E209" s="4"/>
      <c r="F209" s="19"/>
      <c r="G209" s="6"/>
      <c r="H209" s="67" t="s">
        <v>479</v>
      </c>
      <c r="I209" s="7" t="str">
        <f>IF(D209="","",CONCATENATE("[",D209,"] ",Table3[[#This Row],[Mathematical Operator]]," [",F209,"]"))</f>
        <v/>
      </c>
    </row>
    <row r="210" spans="1:9" s="7" customFormat="1" x14ac:dyDescent="0.25">
      <c r="A210" s="7" t="str">
        <f>Table3[[#This Row],[Column Name]]</f>
        <v>CBS user defined 2</v>
      </c>
      <c r="B210" s="27" t="s">
        <v>480</v>
      </c>
      <c r="C210" s="27" t="s">
        <v>480</v>
      </c>
      <c r="D210" s="19"/>
      <c r="E210" s="4"/>
      <c r="F210" s="19"/>
      <c r="H210" s="67"/>
      <c r="I210" s="7" t="str">
        <f>IF(D210="","",CONCATENATE("[",D210,"] ",Table3[[#This Row],[Mathematical Operator]]," [",F210,"]"))</f>
        <v/>
      </c>
    </row>
    <row r="211" spans="1:9" s="7" customFormat="1" x14ac:dyDescent="0.25">
      <c r="A211" s="7" t="str">
        <f>Table3[[#This Row],[Column Name]]</f>
        <v>CBS tag 16</v>
      </c>
      <c r="B211" s="27" t="s">
        <v>481</v>
      </c>
      <c r="C211" s="27" t="s">
        <v>481</v>
      </c>
      <c r="D211" s="19"/>
      <c r="E211" s="4"/>
      <c r="F211" s="19"/>
      <c r="H211" s="67"/>
      <c r="I211" s="7" t="str">
        <f>IF(D211="","",CONCATENATE("[",D211,"] ",Table3[[#This Row],[Mathematical Operator]]," [",F211,"]"))</f>
        <v/>
      </c>
    </row>
    <row r="212" spans="1:9" s="7" customFormat="1" x14ac:dyDescent="0.25">
      <c r="A212" s="7" t="str">
        <f>Table3[[#This Row],[Column Name]]</f>
        <v>CBS tag 17</v>
      </c>
      <c r="B212" s="6" t="s">
        <v>482</v>
      </c>
      <c r="C212" s="6" t="s">
        <v>482</v>
      </c>
      <c r="D212" s="19"/>
      <c r="E212" s="4"/>
      <c r="F212" s="19"/>
      <c r="H212" s="67"/>
      <c r="I212" s="7" t="str">
        <f>IF(D212="","",CONCATENATE("[",D212,"] ",Table3[[#This Row],[Mathematical Operator]]," [",F212,"]"))</f>
        <v/>
      </c>
    </row>
    <row r="213" spans="1:9" s="7" customFormat="1" x14ac:dyDescent="0.25">
      <c r="A213" s="7" t="str">
        <f>Table3[[#This Row],[Column Name]]</f>
        <v>CBS tag 18</v>
      </c>
      <c r="B213" s="6" t="s">
        <v>483</v>
      </c>
      <c r="C213" s="6" t="s">
        <v>483</v>
      </c>
      <c r="D213" s="19"/>
      <c r="E213" s="4"/>
      <c r="F213" s="19"/>
      <c r="H213" s="67"/>
      <c r="I213" s="7" t="str">
        <f>IF(D213="","",CONCATENATE("[",D213,"] ",Table3[[#This Row],[Mathematical Operator]]," [",F213,"]"))</f>
        <v/>
      </c>
    </row>
    <row r="214" spans="1:9" s="7" customFormat="1" x14ac:dyDescent="0.25">
      <c r="A214" s="7" t="str">
        <f>Table3[[#This Row],[Column Name]]</f>
        <v>CBS tag 19</v>
      </c>
      <c r="B214" s="27" t="s">
        <v>484</v>
      </c>
      <c r="C214" s="27" t="s">
        <v>484</v>
      </c>
      <c r="D214" s="19"/>
      <c r="E214" s="4"/>
      <c r="F214" s="19"/>
      <c r="H214" s="67"/>
      <c r="I214" s="7" t="str">
        <f>IF(D214="","",CONCATENATE("[",D214,"] ",Table3[[#This Row],[Mathematical Operator]]," [",F214,"]"))</f>
        <v/>
      </c>
    </row>
    <row r="215" spans="1:9" s="7" customFormat="1" x14ac:dyDescent="0.25">
      <c r="A215" s="7" t="str">
        <f>Table3[[#This Row],[Column Name]]</f>
        <v>CE undefined unit cost</v>
      </c>
      <c r="B215" s="6" t="s">
        <v>485</v>
      </c>
      <c r="C215" s="6" t="s">
        <v>485</v>
      </c>
      <c r="D215" s="19" t="str">
        <f>A157</f>
        <v>CE undefined total cost</v>
      </c>
      <c r="E215" s="48" t="s">
        <v>50</v>
      </c>
      <c r="F215" s="19" t="str">
        <f>A5</f>
        <v>Forecast (T/O) qty</v>
      </c>
      <c r="G215" s="7" t="s">
        <v>486</v>
      </c>
      <c r="H215" s="67"/>
      <c r="I215" s="7" t="str">
        <f>IF(D215="","",CONCATENATE("[",D215,"] ",Table3[[#This Row],[Mathematical Operator]]," [",F215,"]"))</f>
        <v>[CE undefined total cost] ÷ [Forecast (T/O) qty]</v>
      </c>
    </row>
    <row r="216" spans="1:9" s="7" customFormat="1" x14ac:dyDescent="0.25">
      <c r="A216" s="7" t="str">
        <f>Table3[[#This Row],[Column Name]]</f>
        <v>CBS user defined 11</v>
      </c>
      <c r="B216" s="6" t="s">
        <v>487</v>
      </c>
      <c r="C216" s="6" t="s">
        <v>487</v>
      </c>
      <c r="D216" s="19"/>
      <c r="E216" s="4"/>
      <c r="F216" s="19"/>
      <c r="H216" s="67"/>
      <c r="I216" s="7" t="str">
        <f>IF(D216="","",CONCATENATE("[",D216,"] ",Table3[[#This Row],[Mathematical Operator]]," [",F216,"]"))</f>
        <v/>
      </c>
    </row>
    <row r="217" spans="1:9" s="7" customFormat="1" x14ac:dyDescent="0.25">
      <c r="A217" s="7" t="str">
        <f>Table3[[#This Row],[Column Name]]</f>
        <v>CBS user defined 12</v>
      </c>
      <c r="B217" s="6" t="s">
        <v>488</v>
      </c>
      <c r="C217" s="6" t="s">
        <v>488</v>
      </c>
      <c r="D217" s="19"/>
      <c r="E217" s="4"/>
      <c r="F217" s="19"/>
      <c r="H217" s="67"/>
      <c r="I217" s="7" t="str">
        <f>IF(D217="","",CONCATENATE("[",D217,"] ",Table3[[#This Row],[Mathematical Operator]]," [",F217,"]"))</f>
        <v/>
      </c>
    </row>
    <row r="218" spans="1:9" s="7" customFormat="1" x14ac:dyDescent="0.25">
      <c r="A218" s="7" t="str">
        <f>Table3[[#This Row],[Column Name]]</f>
        <v>CBS user defined 13</v>
      </c>
      <c r="B218" s="6" t="s">
        <v>489</v>
      </c>
      <c r="C218" s="6" t="s">
        <v>489</v>
      </c>
      <c r="D218" s="19"/>
      <c r="E218" s="4"/>
      <c r="F218" s="19"/>
      <c r="H218" s="67"/>
      <c r="I218" s="7" t="str">
        <f>IF(D218="","",CONCATENATE("[",D218,"] ",Table3[[#This Row],[Mathematical Operator]]," [",F218,"]"))</f>
        <v/>
      </c>
    </row>
    <row r="219" spans="1:9" s="7" customFormat="1" x14ac:dyDescent="0.25">
      <c r="A219" s="7" t="str">
        <f>Table3[[#This Row],[Column Name]]</f>
        <v>CBS user defined 14</v>
      </c>
      <c r="B219" s="6" t="s">
        <v>490</v>
      </c>
      <c r="C219" s="6" t="s">
        <v>490</v>
      </c>
      <c r="D219" s="19"/>
      <c r="E219" s="4"/>
      <c r="F219" s="19"/>
      <c r="H219" s="67"/>
      <c r="I219" s="7" t="str">
        <f>IF(D219="","",CONCATENATE("[",D219,"] ",Table3[[#This Row],[Mathematical Operator]]," [",F219,"]"))</f>
        <v/>
      </c>
    </row>
    <row r="220" spans="1:9" s="7" customFormat="1" x14ac:dyDescent="0.25">
      <c r="A220" s="7" t="str">
        <f>Table3[[#This Row],[Column Name]]</f>
        <v>CBS user defined 15</v>
      </c>
      <c r="B220" s="6" t="s">
        <v>491</v>
      </c>
      <c r="C220" s="6" t="s">
        <v>491</v>
      </c>
      <c r="D220" s="19"/>
      <c r="E220" s="4"/>
      <c r="F220" s="19"/>
      <c r="H220" s="67"/>
      <c r="I220" s="7" t="str">
        <f>IF(D220="","",CONCATENATE("[",D220,"] ",Table3[[#This Row],[Mathematical Operator]]," [",F220,"]"))</f>
        <v/>
      </c>
    </row>
    <row r="221" spans="1:9" s="7" customFormat="1" x14ac:dyDescent="0.25">
      <c r="A221" s="7" t="str">
        <f>Table3[[#This Row],[Column Name]]</f>
        <v>CBS user defined 4</v>
      </c>
      <c r="B221" s="6" t="s">
        <v>492</v>
      </c>
      <c r="C221" s="6" t="s">
        <v>492</v>
      </c>
      <c r="D221" s="19"/>
      <c r="E221" s="4"/>
      <c r="F221" s="19"/>
      <c r="H221" s="67"/>
      <c r="I221" s="7" t="str">
        <f>IF(D221="","",CONCATENATE("[",D221,"] ",Table3[[#This Row],[Mathematical Operator]]," [",F221,"]"))</f>
        <v/>
      </c>
    </row>
    <row r="222" spans="1:9" s="7" customFormat="1" x14ac:dyDescent="0.25">
      <c r="A222" s="7" t="str">
        <f>Table3[[#This Row],[Column Name]]</f>
        <v>CBS user defined 5</v>
      </c>
      <c r="B222" s="6" t="s">
        <v>493</v>
      </c>
      <c r="C222" s="6" t="s">
        <v>493</v>
      </c>
      <c r="D222" s="19"/>
      <c r="E222" s="4"/>
      <c r="F222" s="19"/>
      <c r="H222" s="67"/>
      <c r="I222" s="7" t="str">
        <f>IF(D222="","",CONCATENATE("[",D222,"] ",Table3[[#This Row],[Mathematical Operator]]," [",F222,"]"))</f>
        <v/>
      </c>
    </row>
    <row r="223" spans="1:9" s="7" customFormat="1" x14ac:dyDescent="0.25">
      <c r="A223" s="7" t="str">
        <f>Table3[[#This Row],[Column Name]]</f>
        <v>CBS user defined 6</v>
      </c>
      <c r="B223" s="6" t="s">
        <v>494</v>
      </c>
      <c r="C223" s="6" t="s">
        <v>494</v>
      </c>
      <c r="D223" s="19"/>
      <c r="E223" s="4"/>
      <c r="F223" s="19"/>
      <c r="H223" s="67"/>
      <c r="I223" s="7" t="str">
        <f>IF(D223="","",CONCATENATE("[",D223,"] ",Table3[[#This Row],[Mathematical Operator]]," [",F223,"]"))</f>
        <v/>
      </c>
    </row>
    <row r="224" spans="1:9" s="7" customFormat="1" x14ac:dyDescent="0.25">
      <c r="A224" s="7" t="str">
        <f>Table3[[#This Row],[Column Name]]</f>
        <v>CBS user defined 7</v>
      </c>
      <c r="B224" s="6" t="s">
        <v>495</v>
      </c>
      <c r="C224" s="6" t="s">
        <v>495</v>
      </c>
      <c r="D224" s="19"/>
      <c r="E224" s="4"/>
      <c r="F224" s="19"/>
      <c r="H224" s="67"/>
      <c r="I224" s="7" t="str">
        <f>IF(D224="","",CONCATENATE("[",D224,"] ",Table3[[#This Row],[Mathematical Operator]]," [",F224,"]"))</f>
        <v/>
      </c>
    </row>
    <row r="225" spans="1:9" s="7" customFormat="1" x14ac:dyDescent="0.25">
      <c r="A225" s="7" t="str">
        <f>Table3[[#This Row],[Column Name]]</f>
        <v>CBS user defined 8</v>
      </c>
      <c r="B225" s="6" t="s">
        <v>496</v>
      </c>
      <c r="C225" s="6" t="s">
        <v>496</v>
      </c>
      <c r="D225" s="19"/>
      <c r="E225" s="4"/>
      <c r="F225" s="19"/>
      <c r="H225" s="67"/>
      <c r="I225" s="7" t="str">
        <f>IF(D225="","",CONCATENATE("[",D225,"] ",Table3[[#This Row],[Mathematical Operator]]," [",F225,"]"))</f>
        <v/>
      </c>
    </row>
    <row r="226" spans="1:9" s="7" customFormat="1" x14ac:dyDescent="0.25">
      <c r="A226" s="7" t="str">
        <f>Table3[[#This Row],[Column Name]]</f>
        <v>CBS tag 2</v>
      </c>
      <c r="B226" s="27" t="s">
        <v>497</v>
      </c>
      <c r="C226" s="27" t="s">
        <v>497</v>
      </c>
      <c r="D226" s="19"/>
      <c r="E226" s="4"/>
      <c r="F226" s="19"/>
      <c r="H226" s="67"/>
      <c r="I226" s="7" t="str">
        <f>IF(D226="","",CONCATENATE("[",D226,"] ",Table3[[#This Row],[Mathematical Operator]]," [",F226,"]"))</f>
        <v/>
      </c>
    </row>
    <row r="227" spans="1:9" s="7" customFormat="1" x14ac:dyDescent="0.25">
      <c r="A227" s="7" t="str">
        <f>Table3[[#This Row],[Column Name]]</f>
        <v>CBS user defined 9</v>
      </c>
      <c r="B227" s="27" t="s">
        <v>498</v>
      </c>
      <c r="C227" s="27" t="s">
        <v>498</v>
      </c>
      <c r="D227" s="19"/>
      <c r="E227" s="4"/>
      <c r="F227" s="19"/>
      <c r="H227" s="67"/>
      <c r="I227" s="7" t="str">
        <f>IF(D227="","",CONCATENATE("[",D227,"] ",Table3[[#This Row],[Mathematical Operator]]," [",F227,"]"))</f>
        <v/>
      </c>
    </row>
    <row r="228" spans="1:9" s="7" customFormat="1" x14ac:dyDescent="0.25">
      <c r="A228" s="7" t="str">
        <f>Table3[[#This Row],[Column Name]]</f>
        <v>CBS tag 20</v>
      </c>
      <c r="B228" s="6" t="s">
        <v>499</v>
      </c>
      <c r="C228" s="6" t="s">
        <v>499</v>
      </c>
      <c r="D228" s="19"/>
      <c r="E228" s="4"/>
      <c r="F228" s="19"/>
      <c r="H228" s="67"/>
      <c r="I228" s="7" t="str">
        <f>IF(D228="","",CONCATENATE("[",D228,"] ",Table3[[#This Row],[Mathematical Operator]]," [",F228,"]"))</f>
        <v/>
      </c>
    </row>
    <row r="229" spans="1:9" s="7" customFormat="1" ht="90" x14ac:dyDescent="0.25">
      <c r="A229" s="7" t="str">
        <f>Table3[[#This Row],[Column Name]]</f>
        <v>CBS contribute qty</v>
      </c>
      <c r="B229" t="s">
        <v>500</v>
      </c>
      <c r="C229" s="7" t="s">
        <v>501</v>
      </c>
      <c r="D229" s="19"/>
      <c r="E229" s="4"/>
      <c r="F229" s="19"/>
      <c r="G229" s="7" t="s">
        <v>502</v>
      </c>
      <c r="H229" s="67" t="s">
        <v>503</v>
      </c>
      <c r="I229" s="7" t="str">
        <f>IF(D229="","",CONCATENATE("[",D229,"] ",Table3[[#This Row],[Mathematical Operator]]," [",F229,"]"))</f>
        <v/>
      </c>
    </row>
    <row r="230" spans="1:9" s="7" customFormat="1" x14ac:dyDescent="0.25">
      <c r="A230" s="7" t="str">
        <f>Table3[[#This Row],[Column Name]]</f>
        <v>CBS tag 21</v>
      </c>
      <c r="B230" s="6" t="s">
        <v>504</v>
      </c>
      <c r="C230" s="6" t="s">
        <v>504</v>
      </c>
      <c r="D230" s="17"/>
      <c r="E230" s="20"/>
      <c r="F230" s="18"/>
      <c r="H230" s="67"/>
      <c r="I230" s="7" t="str">
        <f>IF(D230="","",CONCATENATE("[",D230,"] ",Table3[[#This Row],[Mathematical Operator]]," [",F230,"]"))</f>
        <v/>
      </c>
    </row>
    <row r="231" spans="1:9" s="7" customFormat="1" x14ac:dyDescent="0.25">
      <c r="A231" s="7" t="str">
        <f>Table3[[#This Row],[Column Name]]</f>
        <v>CBS tag 22</v>
      </c>
      <c r="B231" s="6" t="s">
        <v>505</v>
      </c>
      <c r="C231" s="6" t="s">
        <v>505</v>
      </c>
      <c r="D231" s="17"/>
      <c r="E231" s="20"/>
      <c r="F231" s="18"/>
      <c r="H231" s="67"/>
      <c r="I231" s="7" t="str">
        <f>IF(D231="","",CONCATENATE("[",D231,"] ",Table3[[#This Row],[Mathematical Operator]]," [",F231,"]"))</f>
        <v/>
      </c>
    </row>
    <row r="232" spans="1:9" s="7" customFormat="1" x14ac:dyDescent="0.25">
      <c r="A232" s="7" t="str">
        <f>Table3[[#This Row],[Column Name]]</f>
        <v>CBS tag 23</v>
      </c>
      <c r="B232" s="6" t="s">
        <v>506</v>
      </c>
      <c r="C232" s="6" t="s">
        <v>506</v>
      </c>
      <c r="D232" s="17"/>
      <c r="E232" s="20"/>
      <c r="F232" s="18"/>
      <c r="H232" s="67"/>
      <c r="I232" s="7" t="str">
        <f>IF(D232="","",CONCATENATE("[",D232,"] ",Table3[[#This Row],[Mathematical Operator]]," [",F232,"]"))</f>
        <v/>
      </c>
    </row>
    <row r="233" spans="1:9" s="7" customFormat="1" x14ac:dyDescent="0.25">
      <c r="A233" s="7" t="str">
        <f>Table3[[#This Row],[Column Name]]</f>
        <v>CBS tag 24</v>
      </c>
      <c r="B233" s="6" t="s">
        <v>507</v>
      </c>
      <c r="C233" s="6" t="s">
        <v>507</v>
      </c>
      <c r="D233" s="17"/>
      <c r="E233" s="20"/>
      <c r="F233" s="18"/>
      <c r="H233" s="67"/>
      <c r="I233" s="7" t="str">
        <f>IF(D233="","",CONCATENATE("[",D233,"] ",Table3[[#This Row],[Mathematical Operator]]," [",F233,"]"))</f>
        <v/>
      </c>
    </row>
    <row r="234" spans="1:9" s="7" customFormat="1" x14ac:dyDescent="0.25">
      <c r="A234" s="7" t="str">
        <f>Table3[[#This Row],[Column Name]]</f>
        <v>CBS tag 25</v>
      </c>
      <c r="B234" s="6" t="s">
        <v>508</v>
      </c>
      <c r="C234" s="6" t="s">
        <v>508</v>
      </c>
      <c r="D234" s="17"/>
      <c r="E234" s="20"/>
      <c r="F234" s="18"/>
      <c r="H234" s="67"/>
      <c r="I234" s="7" t="str">
        <f>IF(D234="","",CONCATENATE("[",D234,"] ",Table3[[#This Row],[Mathematical Operator]]," [",F234,"]"))</f>
        <v/>
      </c>
    </row>
    <row r="235" spans="1:9" s="7" customFormat="1" x14ac:dyDescent="0.25">
      <c r="A235" s="7" t="str">
        <f>Table3[[#This Row],[Column Name]]</f>
        <v>CBS tag 3</v>
      </c>
      <c r="B235" s="27" t="s">
        <v>509</v>
      </c>
      <c r="C235" s="27" t="s">
        <v>509</v>
      </c>
      <c r="D235" s="17"/>
      <c r="E235" s="20"/>
      <c r="F235" s="18"/>
      <c r="H235" s="67"/>
      <c r="I235" s="7" t="str">
        <f>IF(D235="","",CONCATENATE("[",D235,"] ",Table3[[#This Row],[Mathematical Operator]]," [",F235,"]"))</f>
        <v/>
      </c>
    </row>
    <row r="236" spans="1:9" s="7" customFormat="1" x14ac:dyDescent="0.25">
      <c r="A236" s="7" t="str">
        <f>Table3[[#This Row],[Column Name]]</f>
        <v>CBS tag 4</v>
      </c>
      <c r="B236" s="27" t="s">
        <v>510</v>
      </c>
      <c r="C236" s="27" t="s">
        <v>510</v>
      </c>
      <c r="D236" s="17"/>
      <c r="E236" s="20"/>
      <c r="F236" s="18"/>
      <c r="H236" s="67"/>
      <c r="I236" s="7" t="str">
        <f>IF(D236="","",CONCATENATE("[",D236,"] ",Table3[[#This Row],[Mathematical Operator]]," [",F236,"]"))</f>
        <v/>
      </c>
    </row>
    <row r="237" spans="1:9" s="7" customFormat="1" x14ac:dyDescent="0.25">
      <c r="A237" s="7" t="str">
        <f>Table3[[#This Row],[Column Name]]</f>
        <v>CBS tag 5</v>
      </c>
      <c r="B237" s="27" t="s">
        <v>511</v>
      </c>
      <c r="C237" s="27" t="s">
        <v>511</v>
      </c>
      <c r="D237" s="17"/>
      <c r="E237" s="20"/>
      <c r="F237" s="18"/>
      <c r="H237" s="67"/>
      <c r="I237" s="7" t="str">
        <f>IF(D237="","",CONCATENATE("[",D237,"] ",Table3[[#This Row],[Mathematical Operator]]," [",F237,"]"))</f>
        <v/>
      </c>
    </row>
    <row r="238" spans="1:9" s="7" customFormat="1" x14ac:dyDescent="0.25">
      <c r="A238" s="7" t="str">
        <f>Table3[[#This Row],[Column Name]]</f>
        <v>CBS tag 6</v>
      </c>
      <c r="B238" s="27" t="s">
        <v>512</v>
      </c>
      <c r="C238" s="27" t="s">
        <v>512</v>
      </c>
      <c r="D238" s="17"/>
      <c r="E238" s="20"/>
      <c r="F238" s="18"/>
      <c r="H238" s="67"/>
      <c r="I238" s="7" t="str">
        <f>IF(D238="","",CONCATENATE("[",D238,"] ",Table3[[#This Row],[Mathematical Operator]]," [",F238,"]"))</f>
        <v/>
      </c>
    </row>
    <row r="239" spans="1:9" s="7" customFormat="1" x14ac:dyDescent="0.25">
      <c r="A239" s="7" t="str">
        <f>Table3[[#This Row],[Column Name]]</f>
        <v>CBS tag 7</v>
      </c>
      <c r="B239" s="27" t="s">
        <v>513</v>
      </c>
      <c r="C239" s="27" t="s">
        <v>513</v>
      </c>
      <c r="D239" s="17"/>
      <c r="E239" s="20"/>
      <c r="F239" s="18"/>
      <c r="H239" s="67"/>
      <c r="I239" s="7" t="str">
        <f>IF(D239="","",CONCATENATE("[",D239,"] ",Table3[[#This Row],[Mathematical Operator]]," [",F239,"]"))</f>
        <v/>
      </c>
    </row>
    <row r="240" spans="1:9" s="7" customFormat="1" x14ac:dyDescent="0.25">
      <c r="A240" s="7" t="str">
        <f>Table3[[#This Row],[Column Name]]</f>
        <v>CBS tag 8</v>
      </c>
      <c r="B240" s="6" t="s">
        <v>514</v>
      </c>
      <c r="C240" s="6" t="s">
        <v>514</v>
      </c>
      <c r="D240" s="17"/>
      <c r="E240" s="20"/>
      <c r="F240" s="18"/>
      <c r="H240" s="67"/>
      <c r="I240" s="7" t="str">
        <f>IF(D240="","",CONCATENATE("[",D240,"] ",Table3[[#This Row],[Mathematical Operator]]," [",F240,"]"))</f>
        <v/>
      </c>
    </row>
    <row r="241" spans="1:9" s="7" customFormat="1" x14ac:dyDescent="0.25">
      <c r="A241" s="7" t="str">
        <f>Table3[[#This Row],[Column Name]]</f>
        <v>CBS tag 9</v>
      </c>
      <c r="B241" s="27" t="s">
        <v>515</v>
      </c>
      <c r="C241" s="27" t="s">
        <v>515</v>
      </c>
      <c r="D241" s="17"/>
      <c r="E241" s="20"/>
      <c r="F241" s="18"/>
      <c r="H241" s="67"/>
      <c r="I241" s="7" t="str">
        <f>IF(D241="","",CONCATENATE("[",D241,"] ",Table3[[#This Row],[Mathematical Operator]]," [",F241,"]"))</f>
        <v/>
      </c>
    </row>
    <row r="242" spans="1:9" s="7" customFormat="1" x14ac:dyDescent="0.25">
      <c r="A242" s="7" t="str">
        <f>Table3[[#This Row],[Column Name]]</f>
        <v>CBS tag 10</v>
      </c>
      <c r="B242" s="51" t="s">
        <v>516</v>
      </c>
      <c r="C242" s="51" t="s">
        <v>516</v>
      </c>
      <c r="D242" s="17"/>
      <c r="E242" s="52"/>
      <c r="F242" s="18"/>
      <c r="H242" s="67"/>
      <c r="I242" s="7" t="str">
        <f>IF(D242="","",CONCATENATE("[",D242,"] ",Table3[[#This Row],[Mathematical Operator]]," [",F242,"]"))</f>
        <v/>
      </c>
    </row>
    <row r="243" spans="1:9" s="7" customFormat="1" x14ac:dyDescent="0.25">
      <c r="A243" s="7" t="str">
        <f>Table3[[#This Row],[Column Name]]</f>
        <v>Engineer</v>
      </c>
      <c r="B243" s="6" t="s">
        <v>517</v>
      </c>
      <c r="C243" s="6" t="s">
        <v>517</v>
      </c>
      <c r="D243" s="17"/>
      <c r="E243" s="20"/>
      <c r="F243" s="18"/>
      <c r="H243" s="67"/>
      <c r="I243" s="7" t="str">
        <f>IF(D243="","",CONCATENATE("[",D243,"] ",Table3[[#This Row],[Mathematical Operator]]," [",F243,"]"))</f>
        <v/>
      </c>
    </row>
    <row r="244" spans="1:9" s="7" customFormat="1" x14ac:dyDescent="0.25">
      <c r="A244" s="7" t="str">
        <f>Table3[[#This Row],[Column Name]]</f>
        <v>Forecast MHrs earned</v>
      </c>
      <c r="B244" s="6" t="s">
        <v>518</v>
      </c>
      <c r="C244" s="6" t="s">
        <v>519</v>
      </c>
      <c r="D244" s="19" t="str">
        <f>A59</f>
        <v>Forecast total MHrs</v>
      </c>
      <c r="E244" s="48" t="s">
        <v>129</v>
      </c>
      <c r="F244" s="19" t="str">
        <f>A38</f>
        <v>% complete</v>
      </c>
      <c r="G244" s="7" t="s">
        <v>520</v>
      </c>
      <c r="H244" s="67"/>
      <c r="I244" s="7" t="str">
        <f>IF(D244="","",CONCATENATE("[",D244,"] ",Table3[[#This Row],[Mathematical Operator]]," [",F244,"]"))</f>
        <v>[Forecast total MHrs] × [% complete]</v>
      </c>
    </row>
    <row r="245" spans="1:9" s="7" customFormat="1" x14ac:dyDescent="0.25">
      <c r="A245" s="7" t="str">
        <f>Table3[[#This Row],[Column Name]]</f>
        <v>Actual labor unit cost (to date)</v>
      </c>
      <c r="B245" s="6" t="s">
        <v>521</v>
      </c>
      <c r="C245" s="6" t="s">
        <v>522</v>
      </c>
      <c r="D245" s="19" t="str">
        <f>A116</f>
        <v>Actual labor cost (to date)</v>
      </c>
      <c r="E245" s="48" t="s">
        <v>50</v>
      </c>
      <c r="F245" s="19" t="str">
        <f>A39</f>
        <v>Actual qty (to date)</v>
      </c>
      <c r="H245" s="67"/>
      <c r="I245" s="7" t="str">
        <f>IF(D245="","",CONCATENATE("[",D245,"] ",Table3[[#This Row],[Mathematical Operator]]," [",F245,"]"))</f>
        <v>[Actual labor cost (to date)] ÷ [Actual qty (to date)]</v>
      </c>
    </row>
    <row r="246" spans="1:9" s="7" customFormat="1" x14ac:dyDescent="0.25">
      <c r="A246" s="7" t="str">
        <f>Table3[[#This Row],[Column Name]]</f>
        <v>Improvement factor</v>
      </c>
      <c r="B246" s="6" t="s">
        <v>523</v>
      </c>
      <c r="C246" s="6" t="s">
        <v>523</v>
      </c>
      <c r="D246" s="19" t="str">
        <f>A27</f>
        <v>Actual unit cost (to date)</v>
      </c>
      <c r="E246" s="49" t="s">
        <v>50</v>
      </c>
      <c r="F246" s="19" t="str">
        <f>A61</f>
        <v>Forecast remaining unit cost</v>
      </c>
      <c r="H246" s="67"/>
      <c r="I246" s="7" t="str">
        <f>IF(D246="","",CONCATENATE("[",D246,"] ",Table3[[#This Row],[Mathematical Operator]]," [",F246,"]"))</f>
        <v>[Actual unit cost (to date)] ÷ [Forecast remaining unit cost]</v>
      </c>
    </row>
    <row r="247" spans="1:9" s="7" customFormat="1" x14ac:dyDescent="0.25">
      <c r="A247" s="7" t="str">
        <f>Table3[[#This Row],[Column Name]]</f>
        <v>Forecast notes</v>
      </c>
      <c r="B247" s="6" t="s">
        <v>524</v>
      </c>
      <c r="C247" s="6" t="s">
        <v>524</v>
      </c>
      <c r="D247" s="17"/>
      <c r="E247" s="20"/>
      <c r="F247" s="18"/>
      <c r="H247" s="67"/>
      <c r="I247" s="7" t="str">
        <f>IF(D247="","",CONCATENATE("[",D247,"] ",Table3[[#This Row],[Mathematical Operator]]," [",F247,"]"))</f>
        <v/>
      </c>
    </row>
    <row r="248" spans="1:9" s="7" customFormat="1" x14ac:dyDescent="0.25">
      <c r="A248" s="7" t="str">
        <f>Table3[[#This Row],[Column Name]]</f>
        <v>CB MHrs/unit</v>
      </c>
      <c r="B248" s="6" t="s">
        <v>525</v>
      </c>
      <c r="C248" s="6" t="s">
        <v>525</v>
      </c>
      <c r="D248" s="19" t="str">
        <f>A70</f>
        <v>CB total MHrs</v>
      </c>
      <c r="E248" s="49" t="s">
        <v>50</v>
      </c>
      <c r="F248" s="31" t="str">
        <f>A72</f>
        <v>CB total qty</v>
      </c>
      <c r="G248" s="7" t="s">
        <v>526</v>
      </c>
      <c r="H248" s="67"/>
      <c r="I248" s="7" t="str">
        <f>IF(D248="","",CONCATENATE("[",D248,"] ",Table3[[#This Row],[Mathematical Operator]]," [",F248,"]"))</f>
        <v>[CB total MHrs] ÷ [CB total qty]</v>
      </c>
    </row>
    <row r="249" spans="1:9" s="7" customFormat="1" x14ac:dyDescent="0.25">
      <c r="A249" s="7" t="str">
        <f>Table3[[#This Row],[Column Name]]</f>
        <v>CB units/Mhr</v>
      </c>
      <c r="B249" s="6" t="s">
        <v>527</v>
      </c>
      <c r="C249" s="6" t="s">
        <v>528</v>
      </c>
      <c r="D249" s="19" t="str">
        <f>A72</f>
        <v>CB total qty</v>
      </c>
      <c r="E249" s="49" t="s">
        <v>50</v>
      </c>
      <c r="F249" s="31" t="str">
        <f>A70</f>
        <v>CB total MHrs</v>
      </c>
      <c r="G249" s="7" t="s">
        <v>529</v>
      </c>
      <c r="H249" s="67"/>
      <c r="I249" s="7" t="str">
        <f>IF(D249="","",CONCATENATE("[",D249,"] ",Table3[[#This Row],[Mathematical Operator]]," [",F249,"]"))</f>
        <v>[CB total qty] ÷ [CB total MHrs]</v>
      </c>
    </row>
    <row r="250" spans="1:9" s="7" customFormat="1" x14ac:dyDescent="0.25">
      <c r="A250" s="7" t="str">
        <f>Table3[[#This Row],[Column Name]]</f>
        <v>CB earned unit cost</v>
      </c>
      <c r="B250" s="6" t="s">
        <v>530</v>
      </c>
      <c r="C250" s="6" t="s">
        <v>530</v>
      </c>
      <c r="D250" s="19" t="str">
        <f>A45</f>
        <v>CB cost earned</v>
      </c>
      <c r="E250" s="48" t="s">
        <v>50</v>
      </c>
      <c r="F250" s="31" t="str">
        <f>A39</f>
        <v>Actual qty (to date)</v>
      </c>
      <c r="G250" s="7" t="s">
        <v>531</v>
      </c>
      <c r="H250" s="67"/>
      <c r="I250" s="7" t="str">
        <f>IF(D250="","",CONCATENATE("[",D250,"] ",Table3[[#This Row],[Mathematical Operator]]," [",F250,"]"))</f>
        <v>[CB cost earned] ÷ [Actual qty (to date)]</v>
      </c>
    </row>
    <row r="251" spans="1:9" s="7" customFormat="1" x14ac:dyDescent="0.25">
      <c r="A251" s="7" t="str">
        <f>Table3[[#This Row],[Column Name]]</f>
        <v>CB labor unit cost</v>
      </c>
      <c r="B251" s="6" t="s">
        <v>532</v>
      </c>
      <c r="C251" s="6" t="s">
        <v>532</v>
      </c>
      <c r="D251" s="19" t="str">
        <f>A69</f>
        <v>CB labor total cost</v>
      </c>
      <c r="E251" s="48" t="s">
        <v>50</v>
      </c>
      <c r="F251" s="19" t="str">
        <f>A72</f>
        <v>CB total qty</v>
      </c>
      <c r="G251" s="7" t="s">
        <v>533</v>
      </c>
      <c r="H251" s="67"/>
      <c r="I251" s="7" t="str">
        <f>IF(D251="","",CONCATENATE("[",D251,"] ",Table3[[#This Row],[Mathematical Operator]]," [",F251,"]"))</f>
        <v>[CB labor total cost] ÷ [CB total qty]</v>
      </c>
    </row>
    <row r="252" spans="1:9" s="7" customFormat="1" x14ac:dyDescent="0.25">
      <c r="A252" s="7" t="str">
        <f>Table3[[#This Row],[Column Name]]</f>
        <v>CB earned qty</v>
      </c>
      <c r="B252" s="6" t="s">
        <v>534</v>
      </c>
      <c r="C252" s="6" t="s">
        <v>535</v>
      </c>
      <c r="D252" s="19" t="str">
        <f>A38</f>
        <v>% complete</v>
      </c>
      <c r="E252" s="48" t="s">
        <v>129</v>
      </c>
      <c r="F252" s="19" t="str">
        <f>A72</f>
        <v>CB total qty</v>
      </c>
      <c r="G252" s="7" t="s">
        <v>536</v>
      </c>
      <c r="H252" s="67"/>
      <c r="I252" s="7" t="str">
        <f>IF(D252="","",CONCATENATE("[",D252,"] ",Table3[[#This Row],[Mathematical Operator]]," [",F252,"]"))</f>
        <v>[% complete] × [CB total qty]</v>
      </c>
    </row>
    <row r="253" spans="1:9" s="7" customFormat="1" x14ac:dyDescent="0.25">
      <c r="A253" s="7" t="str">
        <f>Table3[[#This Row],[Column Name]]</f>
        <v>Forecast remaining construction equipment cost</v>
      </c>
      <c r="B253" t="s">
        <v>537</v>
      </c>
      <c r="C253" t="s">
        <v>537</v>
      </c>
      <c r="D253" s="17"/>
      <c r="E253" s="20"/>
      <c r="F253" s="18"/>
      <c r="H253" s="67"/>
      <c r="I253" s="7" t="str">
        <f>IF(D253="","",CONCATENATE("[",D253,"] ",Table3[[#This Row],[Mathematical Operator]]," [",F253,"]"))</f>
        <v/>
      </c>
    </row>
    <row r="254" spans="1:9" s="7" customFormat="1" x14ac:dyDescent="0.25">
      <c r="A254" s="7" t="str">
        <f>Table3[[#This Row],[Column Name]]</f>
        <v>Forecast remaining FOM rented equipment cost</v>
      </c>
      <c r="B254" t="s">
        <v>538</v>
      </c>
      <c r="C254" s="7" t="s">
        <v>539</v>
      </c>
      <c r="D254" s="17"/>
      <c r="E254" s="20"/>
      <c r="F254" s="18"/>
      <c r="G254" s="7" t="s">
        <v>540</v>
      </c>
      <c r="H254" s="67"/>
      <c r="I254" s="7" t="str">
        <f>IF(D254="","",CONCATENATE("[",D254,"] ",Table3[[#This Row],[Mathematical Operator]]," [",F254,"]"))</f>
        <v/>
      </c>
    </row>
    <row r="255" spans="1:9" s="7" customFormat="1" x14ac:dyDescent="0.25">
      <c r="A255" s="7" t="str">
        <f>Table3[[#This Row],[Column Name]]</f>
        <v>Forecast remaining supplies cost</v>
      </c>
      <c r="B255" t="s">
        <v>541</v>
      </c>
      <c r="C255" t="s">
        <v>541</v>
      </c>
      <c r="D255" s="17"/>
      <c r="E255" s="20"/>
      <c r="F255" s="18"/>
      <c r="H255" s="67"/>
      <c r="I255" s="7" t="str">
        <f>IF(D255="","",CONCATENATE("[",D255,"] ",Table3[[#This Row],[Mathematical Operator]]," [",F255,"]"))</f>
        <v/>
      </c>
    </row>
    <row r="256" spans="1:9" s="7" customFormat="1" x14ac:dyDescent="0.25">
      <c r="A256" s="7" t="str">
        <f>Table3[[#This Row],[Column Name]]</f>
        <v>Forecast remaining materials cost</v>
      </c>
      <c r="B256" t="s">
        <v>542</v>
      </c>
      <c r="C256" t="s">
        <v>542</v>
      </c>
      <c r="D256" s="17"/>
      <c r="E256" s="20"/>
      <c r="F256" s="18"/>
      <c r="H256" s="67"/>
      <c r="I256" s="7" t="str">
        <f>IF(D256="","",CONCATENATE("[",D256,"] ",Table3[[#This Row],[Mathematical Operator]]," [",F256,"]"))</f>
        <v/>
      </c>
    </row>
    <row r="257" spans="1:9" s="7" customFormat="1" x14ac:dyDescent="0.25">
      <c r="A257" s="7" t="str">
        <f>Table3[[#This Row],[Column Name]]</f>
        <v>Forecast remaining subcontract cost</v>
      </c>
      <c r="B257" t="s">
        <v>543</v>
      </c>
      <c r="C257" t="s">
        <v>543</v>
      </c>
      <c r="D257" s="17"/>
      <c r="E257" s="20"/>
      <c r="F257" s="18"/>
      <c r="H257" s="67"/>
      <c r="I257" s="7" t="str">
        <f>IF(D257="","",CONCATENATE("[",D257,"] ",Table3[[#This Row],[Mathematical Operator]]," [",F257,"]"))</f>
        <v/>
      </c>
    </row>
    <row r="258" spans="1:9" s="7" customFormat="1" x14ac:dyDescent="0.25">
      <c r="A258" s="7" t="str">
        <f>Table3[[#This Row],[Column Name]]</f>
        <v>Forecast remaining fees cost</v>
      </c>
      <c r="B258" t="s">
        <v>544</v>
      </c>
      <c r="C258" s="6" t="s">
        <v>545</v>
      </c>
      <c r="D258" s="17"/>
      <c r="E258" s="20"/>
      <c r="F258" s="18"/>
      <c r="G258" s="7" t="s">
        <v>544</v>
      </c>
      <c r="H258" s="67"/>
      <c r="I258" s="7" t="str">
        <f>IF(D258="","",CONCATENATE("[",D258,"] ",Table3[[#This Row],[Mathematical Operator]]," [",F258,"]"))</f>
        <v/>
      </c>
    </row>
    <row r="259" spans="1:9" s="7" customFormat="1" x14ac:dyDescent="0.25">
      <c r="A259" s="7" t="str">
        <f>Table3[[#This Row],[Column Name]]</f>
        <v>Forecast remaining allowance total cost</v>
      </c>
      <c r="B259" t="s">
        <v>546</v>
      </c>
      <c r="C259" s="6" t="s">
        <v>547</v>
      </c>
      <c r="D259" s="17"/>
      <c r="E259" s="20"/>
      <c r="F259" s="18"/>
      <c r="G259" s="7" t="s">
        <v>546</v>
      </c>
      <c r="H259" s="67"/>
      <c r="I259" s="7" t="str">
        <f>IF(D259="","",CONCATENATE("[",D259,"] ",Table3[[#This Row],[Mathematical Operator]]," [",F259,"]"))</f>
        <v/>
      </c>
    </row>
    <row r="260" spans="1:9" s="7" customFormat="1" x14ac:dyDescent="0.25">
      <c r="A260" s="7" t="str">
        <f>Table3[[#This Row],[Column Name]]</f>
        <v>Forecast remaining G &amp; A cost</v>
      </c>
      <c r="B260" t="s">
        <v>548</v>
      </c>
      <c r="C260" s="6" t="s">
        <v>549</v>
      </c>
      <c r="D260" s="17"/>
      <c r="E260" s="20"/>
      <c r="F260" s="18"/>
      <c r="G260" s="7" t="s">
        <v>550</v>
      </c>
      <c r="H260" s="67"/>
      <c r="I260" s="7" t="str">
        <f>IF(D260="","",CONCATENATE("[",D260,"] ",Table3[[#This Row],[Mathematical Operator]]," [",F260,"]"))</f>
        <v/>
      </c>
    </row>
    <row r="261" spans="1:9" s="7" customFormat="1" x14ac:dyDescent="0.25">
      <c r="A261" s="7" t="str">
        <f>Table3[[#This Row],[Column Name]]</f>
        <v>Forecast remaining undefined cost</v>
      </c>
      <c r="B261" t="s">
        <v>551</v>
      </c>
      <c r="C261" t="s">
        <v>551</v>
      </c>
      <c r="D261" s="17"/>
      <c r="E261" s="20"/>
      <c r="F261" s="18"/>
      <c r="H261" s="67"/>
      <c r="I261" s="7" t="str">
        <f>IF(D261="","",CONCATENATE("[",D261,"] ",Table3[[#This Row],[Mathematical Operator]]," [",F261,"]"))</f>
        <v/>
      </c>
    </row>
    <row r="262" spans="1:9" s="7" customFormat="1" x14ac:dyDescent="0.25">
      <c r="A262" s="7" t="str">
        <f>Table3[[#This Row],[Column Name]]</f>
        <v>Approved budget changes</v>
      </c>
      <c r="B262" s="7" t="s">
        <v>552</v>
      </c>
      <c r="C262" s="7" t="s">
        <v>552</v>
      </c>
      <c r="D262" s="7" t="s">
        <v>553</v>
      </c>
      <c r="E262" s="4" t="s">
        <v>91</v>
      </c>
      <c r="F262" s="75" t="s">
        <v>554</v>
      </c>
      <c r="G262" s="19"/>
      <c r="H262" s="70"/>
      <c r="I262" s="7" t="str">
        <f>IF(D262="","",CONCATENATE("[",D262,"] ",Table3[[#This Row],[Mathematical Operator]]," [",F262,"]"))</f>
        <v>[CB Total Cost] - [OB Total Cost]</v>
      </c>
    </row>
    <row r="263" spans="1:9" s="7" customFormat="1" x14ac:dyDescent="0.25">
      <c r="A263" s="7" t="str">
        <f>Table3[[#This Row],[Column Name]]</f>
        <v>CE total labor cost/MHr</v>
      </c>
      <c r="B263" s="7" t="s">
        <v>555</v>
      </c>
      <c r="C263" s="7" t="s">
        <v>556</v>
      </c>
      <c r="D263" s="19" t="str">
        <f>A91</f>
        <v>CE labor total cost</v>
      </c>
      <c r="E263" s="49" t="s">
        <v>50</v>
      </c>
      <c r="F263" s="19" t="str">
        <f>A94</f>
        <v>CE total MHrs</v>
      </c>
      <c r="G263" s="7" t="s">
        <v>557</v>
      </c>
      <c r="H263" s="67"/>
      <c r="I263" s="7" t="str">
        <f>IF(D263="","",CONCATENATE("[",D263,"] ",Table3[[#This Row],[Mathematical Operator]]," [",F263,"]"))</f>
        <v>[CE labor total cost] ÷ [CE total MHrs]</v>
      </c>
    </row>
    <row r="264" spans="1:9" s="7" customFormat="1" x14ac:dyDescent="0.25">
      <c r="A264" s="7" t="str">
        <f>Table3[[#This Row],[Column Name]]</f>
        <v>CE eqp cost/hr</v>
      </c>
      <c r="B264" t="s">
        <v>558</v>
      </c>
      <c r="C264" s="7" t="s">
        <v>559</v>
      </c>
      <c r="D264" s="17"/>
      <c r="E264" s="20"/>
      <c r="F264" s="18"/>
      <c r="G264" s="7" t="s">
        <v>560</v>
      </c>
      <c r="H264" s="67"/>
      <c r="I264" s="7" t="str">
        <f>IF(D264="","",CONCATENATE("[",D264,"] ",Table3[[#This Row],[Mathematical Operator]]," [",F264,"]"))</f>
        <v/>
      </c>
    </row>
    <row r="265" spans="1:9" s="7" customFormat="1" ht="409.5" x14ac:dyDescent="0.25">
      <c r="A265" s="7" t="str">
        <f>Table3[[#This Row],[Column Name]]</f>
        <v>Forecast total revenue</v>
      </c>
      <c r="B265" s="7" t="s">
        <v>561</v>
      </c>
      <c r="C265" s="7" t="s">
        <v>562</v>
      </c>
      <c r="D265" s="19"/>
      <c r="E265" s="48"/>
      <c r="F265" s="19"/>
      <c r="H265" s="67"/>
      <c r="I265" s="76" t="s">
        <v>563</v>
      </c>
    </row>
    <row r="266" spans="1:9" s="7" customFormat="1" x14ac:dyDescent="0.25">
      <c r="A266" s="7" t="str">
        <f>Table3[[#This Row],[Column Name]]</f>
        <v>Forecast revenue unit cost</v>
      </c>
      <c r="B266" s="7" t="s">
        <v>564</v>
      </c>
      <c r="C266" s="7" t="s">
        <v>565</v>
      </c>
      <c r="D266" s="19" t="s">
        <v>562</v>
      </c>
      <c r="E266" s="48" t="s">
        <v>50</v>
      </c>
      <c r="F266" s="19" t="s">
        <v>566</v>
      </c>
      <c r="H266" s="67"/>
      <c r="I266" s="7" t="str">
        <f>IF(D266="","",CONCATENATE("[",D266,"] ",Table3[[#This Row],[Mathematical Operator]]," [",F266,"]"))</f>
        <v>[Forecast total revenue] ÷ [Pay item Forecast (T/O) qty]</v>
      </c>
    </row>
    <row r="267" spans="1:9" s="7" customFormat="1" ht="30" x14ac:dyDescent="0.25">
      <c r="A267" s="7" t="str">
        <f>Table3[[#This Row],[Column Name]]</f>
        <v>Forecast revenue earned</v>
      </c>
      <c r="B267" s="7" t="s">
        <v>567</v>
      </c>
      <c r="C267" s="7" t="s">
        <v>567</v>
      </c>
      <c r="D267" s="19" t="s">
        <v>108</v>
      </c>
      <c r="E267" s="48" t="s">
        <v>129</v>
      </c>
      <c r="F267" s="19" t="s">
        <v>562</v>
      </c>
      <c r="H267" s="67" t="s">
        <v>568</v>
      </c>
      <c r="I267" s="7" t="str">
        <f>IF(D267="","",CONCATENATE("[",D267,"] ",Table3[[#This Row],[Mathematical Operator]]," [",F267,"]"))</f>
        <v>[% complete] × [Forecast total revenue]</v>
      </c>
    </row>
    <row r="268" spans="1:9" s="7" customFormat="1" x14ac:dyDescent="0.25">
      <c r="A268" s="7" t="str">
        <f>Table3[[#This Row],[Column Name]]</f>
        <v>Forecast remaining revenue</v>
      </c>
      <c r="B268" s="7" t="s">
        <v>569</v>
      </c>
      <c r="C268" s="7" t="s">
        <v>569</v>
      </c>
      <c r="D268" s="19" t="s">
        <v>562</v>
      </c>
      <c r="E268" s="48" t="s">
        <v>91</v>
      </c>
      <c r="F268" s="19" t="s">
        <v>567</v>
      </c>
      <c r="H268" s="67"/>
      <c r="I268" s="7" t="str">
        <f>IF(D268="","",CONCATENATE("[",D268,"] ",Table3[[#This Row],[Mathematical Operator]]," [",F268,"]"))</f>
        <v>[Forecast total revenue] - [Forecast revenue earned]</v>
      </c>
    </row>
    <row r="269" spans="1:9" s="7" customFormat="1" x14ac:dyDescent="0.25">
      <c r="A269" s="7" t="str">
        <f>Table3[[#This Row],[Column Name]]</f>
        <v>Forecast total margin</v>
      </c>
      <c r="B269" s="7" t="s">
        <v>570</v>
      </c>
      <c r="C269" s="7" t="s">
        <v>571</v>
      </c>
      <c r="D269" s="19" t="s">
        <v>562</v>
      </c>
      <c r="E269" s="48" t="s">
        <v>91</v>
      </c>
      <c r="F269" s="19" t="s">
        <v>160</v>
      </c>
      <c r="H269" s="67"/>
      <c r="I269" s="7" t="str">
        <f>IF(D269="","",CONCATENATE("[",D269,"] ",Table3[[#This Row],[Mathematical Operator]]," [",F269,"]"))</f>
        <v>[Forecast total revenue] - [Forecast total cost]</v>
      </c>
    </row>
    <row r="270" spans="1:9" s="7" customFormat="1" x14ac:dyDescent="0.25">
      <c r="A270" s="7" t="s">
        <v>572</v>
      </c>
      <c r="B270" s="7" t="s">
        <v>572</v>
      </c>
      <c r="C270" s="7" t="s">
        <v>572</v>
      </c>
      <c r="D270" s="19" t="s">
        <v>571</v>
      </c>
      <c r="E270" s="48" t="s">
        <v>50</v>
      </c>
      <c r="F270" s="19" t="s">
        <v>562</v>
      </c>
      <c r="G270" s="7" t="s">
        <v>573</v>
      </c>
      <c r="H270" s="67"/>
      <c r="I270" s="7" t="str">
        <f>IF(D270="","",CONCATENATE("[",D270,"] ",Table3[[#This Row],[Mathematical Operator]]," [",F270,"]"))</f>
        <v>[Forecast total margin] ÷ [Forecast total revenue]</v>
      </c>
    </row>
    <row r="271" spans="1:9" s="7" customFormat="1" ht="45" x14ac:dyDescent="0.25">
      <c r="A271" s="7" t="str">
        <f>Table3[[#This Row],[Column Name]]</f>
        <v>Hide in Plan and Progress</v>
      </c>
      <c r="B271" t="s">
        <v>574</v>
      </c>
      <c r="C271" s="27" t="s">
        <v>575</v>
      </c>
      <c r="D271" s="19"/>
      <c r="E271" s="4"/>
      <c r="F271" s="19"/>
      <c r="H271" s="67" t="s">
        <v>576</v>
      </c>
      <c r="I271" s="7" t="str">
        <f>IF(D271="","",CONCATENATE("[",D271,"] ",Table3[[#This Row],[Mathematical Operator]]," [",F271,"]"))</f>
        <v/>
      </c>
    </row>
    <row r="272" spans="1:9" s="7" customFormat="1" ht="45" x14ac:dyDescent="0.25">
      <c r="A272" s="7" t="str">
        <f>Table3[[#This Row],[Column Name]]</f>
        <v>As-built lock</v>
      </c>
      <c r="B272" s="27" t="s">
        <v>577</v>
      </c>
      <c r="C272" s="27" t="s">
        <v>577</v>
      </c>
      <c r="D272" s="19"/>
      <c r="E272" s="4"/>
      <c r="F272" s="19"/>
      <c r="H272" s="67" t="s">
        <v>578</v>
      </c>
      <c r="I272" s="7" t="str">
        <f>IF(D272="","",CONCATENATE("[",D272,"] ",Table3[[#This Row],[Mathematical Operator]]," [",F272,"]"))</f>
        <v/>
      </c>
    </row>
    <row r="273" spans="1:9" s="7" customFormat="1" x14ac:dyDescent="0.25">
      <c r="A273" s="7" t="str">
        <f>Table3[[#This Row],[Column Name]]</f>
        <v>Phased forecast remaining cost delta</v>
      </c>
      <c r="B273" s="7" t="s">
        <v>579</v>
      </c>
      <c r="C273" s="7" t="s">
        <v>579</v>
      </c>
      <c r="D273" s="19" t="s">
        <v>580</v>
      </c>
      <c r="E273" s="48" t="s">
        <v>91</v>
      </c>
      <c r="F273" s="19" t="str">
        <f>A58</f>
        <v>Forecast remaining cost</v>
      </c>
      <c r="H273" s="67"/>
      <c r="I273" s="7" t="str">
        <f>IF(D273="","",CONCATENATE("[",D273,"] ",Table3[[#This Row],[Mathematical Operator]]," [",F273,"]"))</f>
        <v>[Total sum of remaining cost in open phased forecast cells] - [Forecast remaining cost]</v>
      </c>
    </row>
    <row r="274" spans="1:9" s="7" customFormat="1" x14ac:dyDescent="0.25">
      <c r="A274" s="7" t="str">
        <f>Table3[[#This Row],[Column Name]]</f>
        <v>Phased forecast remaining MHrs delta</v>
      </c>
      <c r="B274" t="s">
        <v>581</v>
      </c>
      <c r="C274" t="s">
        <v>581</v>
      </c>
      <c r="D274" s="19" t="s">
        <v>582</v>
      </c>
      <c r="E274" s="48" t="s">
        <v>91</v>
      </c>
      <c r="F274" s="19" t="str">
        <f>A51</f>
        <v>Forecast remaining MHrs</v>
      </c>
      <c r="G274" s="7" t="s">
        <v>583</v>
      </c>
      <c r="H274" s="67"/>
      <c r="I274" s="7" t="str">
        <f>IF(D274="","",CONCATENATE("[",D274,"] ",Table3[[#This Row],[Mathematical Operator]]," [",F274,"]"))</f>
        <v>[Total sum of remaining MHrs in open phased forecast cells] - [Forecast remaining MHrs]</v>
      </c>
    </row>
    <row r="275" spans="1:9" s="7" customFormat="1" x14ac:dyDescent="0.25">
      <c r="A275" s="7" t="str">
        <f>Table3[[#This Row],[Column Name]]</f>
        <v>Phased forecast remaining qty delta</v>
      </c>
      <c r="B275" t="s">
        <v>584</v>
      </c>
      <c r="C275" t="s">
        <v>584</v>
      </c>
      <c r="D275" s="19" t="s">
        <v>585</v>
      </c>
      <c r="E275" s="48" t="s">
        <v>91</v>
      </c>
      <c r="F275" s="19" t="s">
        <v>171</v>
      </c>
      <c r="G275" s="7" t="s">
        <v>586</v>
      </c>
      <c r="H275" s="67"/>
      <c r="I275" s="7" t="str">
        <f>IF(D275="","",CONCATENATE("[",D275,"] ",Table3[[#This Row],[Mathematical Operator]]," [",F275,"]"))</f>
        <v>[Total sum of remaining qty in open phased forecast cells] - [Remaining qty]</v>
      </c>
    </row>
    <row r="276" spans="1:9" s="7" customFormat="1" ht="60" x14ac:dyDescent="0.25">
      <c r="A276" s="7" t="str">
        <f>Table3[[#This Row],[Column Name]]</f>
        <v>Baseline schedule ID</v>
      </c>
      <c r="B276" s="7" t="s">
        <v>587</v>
      </c>
      <c r="C276" s="7" t="s">
        <v>587</v>
      </c>
      <c r="D276" s="24"/>
      <c r="E276" s="53"/>
      <c r="F276" s="25"/>
      <c r="H276" s="68" t="s">
        <v>588</v>
      </c>
      <c r="I276" s="7" t="str">
        <f>IF(D276="","",CONCATENATE("[",D276,"] ",Table3[[#This Row],[Mathematical Operator]]," [",F276,"]"))</f>
        <v/>
      </c>
    </row>
    <row r="277" spans="1:9" s="7" customFormat="1" x14ac:dyDescent="0.25">
      <c r="A277" s="7" t="str">
        <f>Table3[[#This Row],[Column Name]]</f>
        <v>Baseline actual finish</v>
      </c>
      <c r="B277" s="7" t="s">
        <v>589</v>
      </c>
      <c r="C277" s="7" t="s">
        <v>589</v>
      </c>
      <c r="D277" s="24"/>
      <c r="E277" s="53"/>
      <c r="F277" s="25"/>
      <c r="H277" s="67"/>
      <c r="I277" s="7" t="str">
        <f>IF(D277="","",CONCATENATE("[",D277,"] ",Table3[[#This Row],[Mathematical Operator]]," [",F277,"]"))</f>
        <v/>
      </c>
    </row>
    <row r="278" spans="1:9" s="7" customFormat="1" x14ac:dyDescent="0.25">
      <c r="A278" s="7" t="str">
        <f>Table3[[#This Row],[Column Name]]</f>
        <v>Baseline actual start</v>
      </c>
      <c r="B278" s="7" t="s">
        <v>590</v>
      </c>
      <c r="C278" s="7" t="s">
        <v>590</v>
      </c>
      <c r="D278" s="24"/>
      <c r="E278" s="53"/>
      <c r="F278" s="25"/>
      <c r="H278" s="67"/>
      <c r="I278" s="7" t="str">
        <f>IF(D278="","",CONCATENATE("[",D278,"] ",Table3[[#This Row],[Mathematical Operator]]," [",F278,"]"))</f>
        <v/>
      </c>
    </row>
    <row r="279" spans="1:9" s="7" customFormat="1" x14ac:dyDescent="0.25">
      <c r="A279" s="7" t="str">
        <f>Table3[[#This Row],[Column Name]]</f>
        <v>Baseline early finish</v>
      </c>
      <c r="B279" s="7" t="s">
        <v>591</v>
      </c>
      <c r="C279" s="7" t="s">
        <v>591</v>
      </c>
      <c r="D279" s="24"/>
      <c r="E279" s="53"/>
      <c r="F279" s="25"/>
      <c r="H279" s="67"/>
      <c r="I279" s="7" t="str">
        <f>IF(D279="","",CONCATENATE("[",D279,"] ",Table3[[#This Row],[Mathematical Operator]]," [",F279,"]"))</f>
        <v/>
      </c>
    </row>
    <row r="280" spans="1:9" s="7" customFormat="1" x14ac:dyDescent="0.25">
      <c r="A280" s="7" t="str">
        <f>Table3[[#This Row],[Column Name]]</f>
        <v>Baseline early start</v>
      </c>
      <c r="B280" s="7" t="s">
        <v>592</v>
      </c>
      <c r="C280" s="7" t="s">
        <v>592</v>
      </c>
      <c r="D280" s="24"/>
      <c r="E280" s="53"/>
      <c r="F280" s="25"/>
      <c r="H280" s="67"/>
      <c r="I280" s="7" t="str">
        <f>IF(D280="","",CONCATENATE("[",D280,"] ",Table3[[#This Row],[Mathematical Operator]]," [",F280,"]"))</f>
        <v/>
      </c>
    </row>
    <row r="281" spans="1:9" s="7" customFormat="1" x14ac:dyDescent="0.25">
      <c r="A281" s="7" t="str">
        <f>Table3[[#This Row],[Column Name]]</f>
        <v>Baseline finish</v>
      </c>
      <c r="B281" s="7" t="s">
        <v>593</v>
      </c>
      <c r="C281" s="7" t="s">
        <v>593</v>
      </c>
      <c r="D281" s="24"/>
      <c r="E281" s="53"/>
      <c r="F281" s="25"/>
      <c r="H281" s="67"/>
      <c r="I281" s="7" t="str">
        <f>IF(D281="","",CONCATENATE("[",D281,"] ",Table3[[#This Row],[Mathematical Operator]]," [",F281,"]"))</f>
        <v/>
      </c>
    </row>
    <row r="282" spans="1:9" s="7" customFormat="1" x14ac:dyDescent="0.25">
      <c r="A282" s="7" t="str">
        <f>Table3[[#This Row],[Column Name]]</f>
        <v>Baseline late finish</v>
      </c>
      <c r="B282" s="7" t="s">
        <v>594</v>
      </c>
      <c r="C282" s="7" t="s">
        <v>594</v>
      </c>
      <c r="D282" s="24"/>
      <c r="E282" s="53"/>
      <c r="F282" s="25"/>
      <c r="H282" s="67"/>
      <c r="I282" s="7" t="str">
        <f>IF(D282="","",CONCATENATE("[",D282,"] ",Table3[[#This Row],[Mathematical Operator]]," [",F282,"]"))</f>
        <v/>
      </c>
    </row>
    <row r="283" spans="1:9" s="7" customFormat="1" x14ac:dyDescent="0.25">
      <c r="A283" s="7" t="str">
        <f>Table3[[#This Row],[Column Name]]</f>
        <v>Baseline late start</v>
      </c>
      <c r="B283" s="7" t="s">
        <v>595</v>
      </c>
      <c r="C283" s="7" t="s">
        <v>595</v>
      </c>
      <c r="D283" s="24"/>
      <c r="E283" s="53"/>
      <c r="F283" s="25"/>
      <c r="H283" s="67"/>
      <c r="I283" s="7" t="str">
        <f>IF(D283="","",CONCATENATE("[",D283,"] ",Table3[[#This Row],[Mathematical Operator]]," [",F283,"]"))</f>
        <v/>
      </c>
    </row>
    <row r="284" spans="1:9" s="7" customFormat="1" x14ac:dyDescent="0.25">
      <c r="A284" s="7" t="str">
        <f>Table3[[#This Row],[Column Name]]</f>
        <v>Baseline start</v>
      </c>
      <c r="B284" s="7" t="s">
        <v>596</v>
      </c>
      <c r="C284" s="7" t="s">
        <v>596</v>
      </c>
      <c r="D284" s="24"/>
      <c r="E284" s="53"/>
      <c r="F284" s="25"/>
      <c r="H284" s="67"/>
      <c r="I284" s="7" t="str">
        <f>IF(D284="","",CONCATENATE("[",D284,"] ",Table3[[#This Row],[Mathematical Operator]]," [",F284,"]"))</f>
        <v/>
      </c>
    </row>
    <row r="285" spans="1:9" s="7" customFormat="1" x14ac:dyDescent="0.25">
      <c r="A285" s="7" t="str">
        <f>Table3[[#This Row],[Column Name]]</f>
        <v>Baseline plug days</v>
      </c>
      <c r="B285" s="26" t="s">
        <v>597</v>
      </c>
      <c r="C285" s="26" t="s">
        <v>597</v>
      </c>
      <c r="D285" s="19"/>
      <c r="E285" s="4"/>
      <c r="F285" s="19"/>
      <c r="G285" s="26"/>
      <c r="H285" s="67"/>
      <c r="I285" s="7" t="str">
        <f>IF(D285="","",CONCATENATE("[",D285,"] ",Table3[[#This Row],[Mathematical Operator]]," [",F285,"]"))</f>
        <v/>
      </c>
    </row>
    <row r="286" spans="1:9" s="7" customFormat="1" x14ac:dyDescent="0.25">
      <c r="A286" s="7" t="str">
        <f>Table3[[#This Row],[Column Name]]</f>
        <v>Baseline roll up schedule</v>
      </c>
      <c r="B286" s="6" t="s">
        <v>598</v>
      </c>
      <c r="C286" s="6" t="s">
        <v>598</v>
      </c>
      <c r="D286" s="19"/>
      <c r="E286" s="4"/>
      <c r="F286" s="19"/>
      <c r="G286" s="6"/>
      <c r="H286" s="67"/>
      <c r="I286" s="7" t="str">
        <f>IF(D286="","",CONCATENATE("[",D286,"] ",Table3[[#This Row],[Mathematical Operator]]," [",F286,"]"))</f>
        <v/>
      </c>
    </row>
    <row r="287" spans="1:9" s="7" customFormat="1" x14ac:dyDescent="0.25">
      <c r="A287" s="7" t="str">
        <f>Table3[[#This Row],[Column Name]]</f>
        <v>Baseline schedule plug days</v>
      </c>
      <c r="B287" s="6" t="s">
        <v>599</v>
      </c>
      <c r="C287" s="6" t="s">
        <v>599</v>
      </c>
      <c r="D287" s="19"/>
      <c r="E287" s="4"/>
      <c r="F287" s="19"/>
      <c r="G287" s="6"/>
      <c r="H287" s="67"/>
      <c r="I287" s="7" t="str">
        <f>IF(D287="","",CONCATENATE("[",D287,"] ",Table3[[#This Row],[Mathematical Operator]]," [",F287,"]"))</f>
        <v/>
      </c>
    </row>
    <row r="288" spans="1:9" s="7" customFormat="1" x14ac:dyDescent="0.25">
      <c r="A288" s="7" t="str">
        <f>Table3[[#This Row],[Column Name]]</f>
        <v>Baseline schedule WBS</v>
      </c>
      <c r="B288" s="6" t="s">
        <v>600</v>
      </c>
      <c r="C288" s="6" t="s">
        <v>600</v>
      </c>
      <c r="D288" s="19"/>
      <c r="E288" s="4"/>
      <c r="F288" s="19"/>
      <c r="G288" s="6" t="s">
        <v>601</v>
      </c>
      <c r="H288" s="67"/>
      <c r="I288" s="7" t="str">
        <f>IF(D288="","",CONCATENATE("[",D288,"] ",Table3[[#This Row],[Mathematical Operator]]," [",F288,"]"))</f>
        <v/>
      </c>
    </row>
    <row r="289" spans="1:9" s="7" customFormat="1" ht="45" x14ac:dyDescent="0.25">
      <c r="A289" s="7" t="str">
        <f>Table3[[#This Row],[Column Name]]</f>
        <v>Baseline scheduled</v>
      </c>
      <c r="B289" s="6" t="s">
        <v>602</v>
      </c>
      <c r="C289" s="6" t="s">
        <v>602</v>
      </c>
      <c r="D289" s="19"/>
      <c r="E289" s="4"/>
      <c r="F289" s="19"/>
      <c r="G289" s="6"/>
      <c r="H289" s="67" t="s">
        <v>479</v>
      </c>
      <c r="I289" s="7" t="str">
        <f>IF(D289="","",CONCATENATE("[",D289,"] ",Table3[[#This Row],[Mathematical Operator]]," [",F289,"]"))</f>
        <v/>
      </c>
    </row>
    <row r="290" spans="1:9" s="6" customFormat="1" x14ac:dyDescent="0.25">
      <c r="A290" s="7" t="str">
        <f>Table3[[#This Row],[Column Name]]</f>
        <v>CB total labor cost/MHr</v>
      </c>
      <c r="B290" s="6" t="s">
        <v>603</v>
      </c>
      <c r="C290" s="6" t="s">
        <v>604</v>
      </c>
      <c r="D290" s="19" t="s">
        <v>185</v>
      </c>
      <c r="E290" s="48" t="s">
        <v>50</v>
      </c>
      <c r="F290" s="19" t="s">
        <v>187</v>
      </c>
      <c r="G290" s="7" t="s">
        <v>605</v>
      </c>
      <c r="H290" s="67"/>
      <c r="I290" s="7" t="str">
        <f>IF(D290="","",CONCATENATE("[",D290,"] ",Table3[[#This Row],[Mathematical Operator]]," [",F290,"]"))</f>
        <v>[CB labor total cost] ÷ [CB total MHrs]</v>
      </c>
    </row>
    <row r="291" spans="1:9" s="6" customFormat="1" ht="30" x14ac:dyDescent="0.25">
      <c r="A291" s="7" t="str">
        <f>Table3[[#This Row],[Column Name]]</f>
        <v>Committed total cost</v>
      </c>
      <c r="B291" s="6" t="s">
        <v>606</v>
      </c>
      <c r="C291" s="6" t="s">
        <v>607</v>
      </c>
      <c r="D291" s="19"/>
      <c r="E291" s="48"/>
      <c r="F291" s="19"/>
      <c r="G291" s="7"/>
      <c r="H291" s="67" t="s">
        <v>608</v>
      </c>
      <c r="I291" s="7" t="str">
        <f>IF(D291="","",CONCATENATE("[",D291,"] ",Table3[[#This Row],[Mathematical Operator]]," [",F291,"]"))</f>
        <v/>
      </c>
    </row>
    <row r="292" spans="1:9" s="6" customFormat="1" ht="30" x14ac:dyDescent="0.25">
      <c r="A292" s="7" t="str">
        <f>Table3[[#This Row],[Column Name]]</f>
        <v>Committed remaining cost</v>
      </c>
      <c r="B292" s="6" t="s">
        <v>609</v>
      </c>
      <c r="C292" s="6" t="s">
        <v>610</v>
      </c>
      <c r="D292" s="19"/>
      <c r="E292" s="48"/>
      <c r="F292" s="19"/>
      <c r="G292" s="7"/>
      <c r="H292" s="67" t="s">
        <v>611</v>
      </c>
      <c r="I292" s="7" t="str">
        <f>IF(D292="","",CONCATENATE("[",D292,"] ",Table3[[#This Row],[Mathematical Operator]]," [",F292,"]"))</f>
        <v/>
      </c>
    </row>
    <row r="293" spans="1:9" s="6" customFormat="1" x14ac:dyDescent="0.25">
      <c r="A293" s="7" t="str">
        <f>Table3[[#This Row],[Column Name]]</f>
        <v>Forecast cost change</v>
      </c>
      <c r="B293" s="6" t="s">
        <v>612</v>
      </c>
      <c r="C293" s="6" t="s">
        <v>612</v>
      </c>
      <c r="D293" s="19" t="s">
        <v>613</v>
      </c>
      <c r="E293" s="48" t="s">
        <v>91</v>
      </c>
      <c r="F293" s="19" t="s">
        <v>614</v>
      </c>
      <c r="G293" s="7"/>
      <c r="H293" s="67"/>
      <c r="I293" s="54" t="str">
        <f>IF(D293="","",CONCATENATE("[",D293,"] ",Table3[[#This Row],[Mathematical Operator]]," [",F293,"]"))</f>
        <v>[Current Forecast total cost] - [Previous month forecast total cost]</v>
      </c>
    </row>
    <row r="294" spans="1:9" s="6" customFormat="1" x14ac:dyDescent="0.25">
      <c r="A294" s="7" t="str">
        <f>Table3[[#This Row],[Column Name]]</f>
        <v>Forecast cost G/L change</v>
      </c>
      <c r="B294" s="6" t="s">
        <v>615</v>
      </c>
      <c r="C294" s="6" t="s">
        <v>615</v>
      </c>
      <c r="D294" s="19" t="s">
        <v>616</v>
      </c>
      <c r="E294" s="48" t="s">
        <v>91</v>
      </c>
      <c r="F294" s="19" t="s">
        <v>617</v>
      </c>
      <c r="G294" s="7" t="s">
        <v>618</v>
      </c>
      <c r="H294" s="67"/>
      <c r="I294" s="54" t="str">
        <f>IF(D294="","",CONCATENATE("[",D294,"] ",Table3[[#This Row],[Mathematical Operator]]," [",F294,"]"))</f>
        <v>[Current CB forecast total cost G/L] - [Previous month CB forecast total cost G/L]</v>
      </c>
    </row>
    <row r="295" spans="1:9" s="6" customFormat="1" ht="45" x14ac:dyDescent="0.25">
      <c r="A295" s="7" t="str">
        <f>Table3[[#This Row],[Column Name]]</f>
        <v>Number of contracts</v>
      </c>
      <c r="B295" s="6" t="s">
        <v>619</v>
      </c>
      <c r="C295" s="6" t="s">
        <v>619</v>
      </c>
      <c r="E295" s="5"/>
      <c r="H295" s="68" t="s">
        <v>620</v>
      </c>
      <c r="I295" s="7" t="str">
        <f>IF(D295="","",CONCATENATE("[",D295,"] ",Table3[[#This Row],[Mathematical Operator]]," [",F295,"]"))</f>
        <v/>
      </c>
    </row>
    <row r="296" spans="1:9" s="6" customFormat="1" ht="30" x14ac:dyDescent="0.25">
      <c r="A296" s="7" t="str">
        <f>Table3[[#This Row],[Column Name]]</f>
        <v>Last estimated actual cost reversal</v>
      </c>
      <c r="B296" t="s">
        <v>621</v>
      </c>
      <c r="C296" t="s">
        <v>622</v>
      </c>
      <c r="D296" s="19"/>
      <c r="E296" s="48"/>
      <c r="F296" s="19"/>
      <c r="G296" s="7"/>
      <c r="H296" s="67" t="s">
        <v>623</v>
      </c>
      <c r="I296" s="7" t="str">
        <f>IF(D296="","",CONCATENATE("[",D296,"] ",Table3[[#This Row],[Mathematical Operator]]," [",F296,"]"))</f>
        <v/>
      </c>
    </row>
    <row r="297" spans="1:9" s="6" customFormat="1" ht="45" x14ac:dyDescent="0.25">
      <c r="A297" s="7" t="str">
        <f>Table3[[#This Row],[Column Name]]</f>
        <v>Pending budget cost</v>
      </c>
      <c r="B297" s="6" t="s">
        <v>624</v>
      </c>
      <c r="C297" s="6" t="s">
        <v>624</v>
      </c>
      <c r="D297" s="19"/>
      <c r="E297" s="48"/>
      <c r="F297" s="19"/>
      <c r="G297" s="7"/>
      <c r="H297" s="67" t="s">
        <v>625</v>
      </c>
      <c r="I297" s="7" t="str">
        <f>IF(D297="","",CONCATENATE("[",D297,"] ",Table3[[#This Row],[Mathematical Operator]]," [",F297,"]"))</f>
        <v/>
      </c>
    </row>
    <row r="298" spans="1:9" s="6" customFormat="1" ht="90" x14ac:dyDescent="0.25">
      <c r="A298" s="7" t="str">
        <f>Table3[[#This Row],[Column Name]]</f>
        <v>Estimated actual man hours</v>
      </c>
      <c r="B298" s="61" t="s">
        <v>626</v>
      </c>
      <c r="C298" s="61" t="s">
        <v>626</v>
      </c>
      <c r="D298" s="59"/>
      <c r="E298" s="60"/>
      <c r="F298" s="59"/>
      <c r="G298" s="7"/>
      <c r="H298" s="67" t="s">
        <v>627</v>
      </c>
      <c r="I298" s="54" t="str">
        <f>IF(D298="","",CONCATENATE("[",D298,"] ",Table3[[#This Row],[Mathematical Operator]]," [",F298,"]"))</f>
        <v/>
      </c>
    </row>
    <row r="299" spans="1:9" ht="30" x14ac:dyDescent="0.25">
      <c r="A299" s="7" t="str">
        <f>Table3[[#This Row],[Column Name]]</f>
        <v>Confirmed actual man hours</v>
      </c>
      <c r="B299" s="61" t="s">
        <v>628</v>
      </c>
      <c r="C299" s="61" t="s">
        <v>628</v>
      </c>
      <c r="D299" s="59"/>
      <c r="E299" s="60"/>
      <c r="F299" s="59"/>
      <c r="G299" s="7"/>
      <c r="H299" s="67" t="s">
        <v>629</v>
      </c>
      <c r="I299" s="54" t="str">
        <f>IF(D299="","",CONCATENATE("[",D299,"] ",Table3[[#This Row],[Mathematical Operator]]," [",F299,"]"))</f>
        <v/>
      </c>
    </row>
    <row r="300" spans="1:9" x14ac:dyDescent="0.25">
      <c r="A300" s="7" t="str">
        <f>Table3[[#This Row],[Column Name]]</f>
        <v>Estimated actual equipment hours</v>
      </c>
      <c r="B300" s="61" t="s">
        <v>630</v>
      </c>
      <c r="C300" s="61" t="s">
        <v>630</v>
      </c>
      <c r="D300" s="59"/>
      <c r="E300" s="60"/>
      <c r="F300" s="59"/>
      <c r="G300" s="7"/>
      <c r="H300" s="71" t="s">
        <v>631</v>
      </c>
      <c r="I300" s="54" t="str">
        <f>IF(D300="","",CONCATENATE("[",D300,"] ",Table3[[#This Row],[Mathematical Operator]]," [",F300,"]"))</f>
        <v/>
      </c>
    </row>
    <row r="301" spans="1:9" ht="30" x14ac:dyDescent="0.25">
      <c r="A301" s="7" t="str">
        <f>Table3[[#This Row],[Column Name]]</f>
        <v>Confirmed actual equipment hours</v>
      </c>
      <c r="B301" s="61" t="s">
        <v>632</v>
      </c>
      <c r="C301" s="61" t="s">
        <v>632</v>
      </c>
      <c r="D301" s="59"/>
      <c r="E301" s="60"/>
      <c r="F301" s="59"/>
      <c r="G301" s="7"/>
      <c r="H301" s="67" t="s">
        <v>633</v>
      </c>
      <c r="I301" s="54" t="str">
        <f>IF(D301="","",CONCATENATE("[",D301,"] ",Table3[[#This Row],[Mathematical Operator]]," [",F301,"]"))</f>
        <v/>
      </c>
    </row>
    <row r="302" spans="1:9" ht="45" x14ac:dyDescent="0.25">
      <c r="A302" s="7" t="str">
        <f>Table3[[#This Row],[Column Name]]</f>
        <v>Last estimated actual man hours reversal</v>
      </c>
      <c r="B302" s="61" t="s">
        <v>634</v>
      </c>
      <c r="C302" s="61" t="s">
        <v>634</v>
      </c>
      <c r="D302" s="59"/>
      <c r="E302" s="60"/>
      <c r="F302" s="59"/>
      <c r="G302" s="7"/>
      <c r="H302" s="67" t="s">
        <v>635</v>
      </c>
      <c r="I302" s="54" t="str">
        <f>IF(D302="","",CONCATENATE("[",D302,"] ",Table3[[#This Row],[Mathematical Operator]]," [",F302,"]"))</f>
        <v/>
      </c>
    </row>
    <row r="303" spans="1:9" ht="45" x14ac:dyDescent="0.25">
      <c r="A303" s="7" t="str">
        <f>Table3[[#This Row],[Column Name]]</f>
        <v>Last estimated actual eqp hours reversal</v>
      </c>
      <c r="B303" s="61" t="s">
        <v>636</v>
      </c>
      <c r="C303" s="74" t="s">
        <v>637</v>
      </c>
      <c r="D303" s="59"/>
      <c r="E303" s="60"/>
      <c r="F303" s="59"/>
      <c r="G303" s="7" t="s">
        <v>638</v>
      </c>
      <c r="H303" s="67" t="s">
        <v>639</v>
      </c>
      <c r="I303" s="54" t="str">
        <f>IF(D303="","",CONCATENATE("[",D303,"] ",Table3[[#This Row],[Mathematical Operator]]," [",F303,"]"))</f>
        <v/>
      </c>
    </row>
    <row r="304" spans="1:9" ht="60" x14ac:dyDescent="0.25">
      <c r="A304" s="62" t="s">
        <v>640</v>
      </c>
      <c r="B304" s="6"/>
      <c r="C304" s="62" t="s">
        <v>640</v>
      </c>
      <c r="D304" s="59"/>
      <c r="E304" s="60"/>
      <c r="F304" s="59"/>
      <c r="G304" s="63"/>
      <c r="H304" s="67" t="s">
        <v>641</v>
      </c>
      <c r="I304" s="54" t="str">
        <f>IF(D304="","",CONCATENATE("[",D304,"] ",Table3[[#This Row],[Mathematical Operator]]," [",F304,"]"))</f>
        <v/>
      </c>
    </row>
    <row r="305" spans="1:9" ht="33.75" customHeight="1" x14ac:dyDescent="0.25">
      <c r="A305" s="62" t="s">
        <v>201</v>
      </c>
      <c r="B305" s="6"/>
      <c r="C305" s="62" t="s">
        <v>201</v>
      </c>
      <c r="D305" s="59"/>
      <c r="E305" s="60"/>
      <c r="F305" s="59"/>
      <c r="G305" s="6" t="s">
        <v>642</v>
      </c>
      <c r="H305" s="67"/>
      <c r="I305" s="80" t="s">
        <v>643</v>
      </c>
    </row>
    <row r="306" spans="1:9" x14ac:dyDescent="0.25">
      <c r="A306" s="72" t="str">
        <f>Table3[[#This Row],[Column Name]]</f>
        <v>Actual vendor MHrs (to date)</v>
      </c>
      <c r="B306" s="6"/>
      <c r="C306" s="6" t="s">
        <v>644</v>
      </c>
      <c r="D306" s="59"/>
      <c r="E306" s="60"/>
      <c r="F306" s="59"/>
      <c r="G306" s="7" t="s">
        <v>645</v>
      </c>
      <c r="H306" s="67"/>
      <c r="I306" s="54" t="str">
        <f>IF(D306="","",CONCATENATE("[",D306,"] ",Table3[[#This Row],[Mathematical Operator]]," [",F306,"]"))</f>
        <v/>
      </c>
    </row>
    <row r="307" spans="1:9" ht="45" x14ac:dyDescent="0.25">
      <c r="A307" s="72" t="str">
        <f>Table3[[#This Row],[Column Name]]</f>
        <v>Assigned vendor</v>
      </c>
      <c r="B307" s="6"/>
      <c r="C307" s="6" t="s">
        <v>646</v>
      </c>
      <c r="D307" s="59"/>
      <c r="E307" s="60"/>
      <c r="F307" s="59"/>
      <c r="G307" s="7"/>
      <c r="H307" s="67" t="s">
        <v>647</v>
      </c>
      <c r="I307" s="54" t="str">
        <f>IF(D307="","",CONCATENATE("[",D307,"] ",Table3[[#This Row],[Mathematical Operator]]," [",F307,"]"))</f>
        <v/>
      </c>
    </row>
    <row r="308" spans="1:9" x14ac:dyDescent="0.25">
      <c r="A308" s="72" t="str">
        <f>Table3[[#This Row],[Column Name]]</f>
        <v>CBS URL 1</v>
      </c>
      <c r="B308" s="6"/>
      <c r="C308" s="6" t="s">
        <v>648</v>
      </c>
      <c r="D308" s="59"/>
      <c r="E308" s="60"/>
      <c r="F308" s="59"/>
      <c r="G308" s="7" t="s">
        <v>649</v>
      </c>
      <c r="H308" s="67" t="s">
        <v>650</v>
      </c>
      <c r="I308" s="54" t="str">
        <f>IF(D308="","",CONCATENATE("[",D308,"] ",Table3[[#This Row],[Mathematical Operator]]," [",F308,"]"))</f>
        <v/>
      </c>
    </row>
    <row r="309" spans="1:9" x14ac:dyDescent="0.25">
      <c r="A309" s="72" t="str">
        <f>Table3[[#This Row],[Column Name]]</f>
        <v>CBS URL 2</v>
      </c>
      <c r="B309" s="6"/>
      <c r="C309" s="6" t="s">
        <v>651</v>
      </c>
      <c r="D309" s="59"/>
      <c r="E309" s="60"/>
      <c r="F309" s="59"/>
      <c r="G309" s="7" t="s">
        <v>652</v>
      </c>
      <c r="H309" s="67" t="s">
        <v>650</v>
      </c>
      <c r="I309" s="54" t="str">
        <f>IF(D309="","",CONCATENATE("[",D309,"] ",Table3[[#This Row],[Mathematical Operator]]," [",F309,"]"))</f>
        <v/>
      </c>
    </row>
    <row r="310" spans="1:9" x14ac:dyDescent="0.25">
      <c r="A310" s="72" t="str">
        <f>Table3[[#This Row],[Column Name]]</f>
        <v>CBS URL 3</v>
      </c>
      <c r="B310" s="6"/>
      <c r="C310" s="6" t="s">
        <v>653</v>
      </c>
      <c r="D310" s="59"/>
      <c r="E310" s="60"/>
      <c r="F310" s="59"/>
      <c r="G310" s="7" t="s">
        <v>654</v>
      </c>
      <c r="H310" s="67" t="s">
        <v>650</v>
      </c>
      <c r="I310" s="54" t="str">
        <f>IF(D310="","",CONCATENATE("[",D310,"] ",Table3[[#This Row],[Mathematical Operator]]," [",F310,"]"))</f>
        <v/>
      </c>
    </row>
    <row r="311" spans="1:9" x14ac:dyDescent="0.25">
      <c r="A311" s="72" t="str">
        <f>Table3[[#This Row],[Column Name]]</f>
        <v>CBS URL 4</v>
      </c>
      <c r="B311" s="6"/>
      <c r="C311" s="6" t="s">
        <v>655</v>
      </c>
      <c r="D311" s="59"/>
      <c r="E311" s="60"/>
      <c r="F311" s="59"/>
      <c r="G311" s="7" t="s">
        <v>656</v>
      </c>
      <c r="H311" s="67" t="s">
        <v>650</v>
      </c>
      <c r="I311" s="54" t="str">
        <f>IF(D311="","",CONCATENATE("[",D311,"] ",Table3[[#This Row],[Mathematical Operator]]," [",F311,"]"))</f>
        <v/>
      </c>
    </row>
    <row r="312" spans="1:9" x14ac:dyDescent="0.25">
      <c r="A312" s="72" t="str">
        <f>Table3[[#This Row],[Column Name]]</f>
        <v>CBS URL 5</v>
      </c>
      <c r="B312" s="6"/>
      <c r="C312" s="6" t="s">
        <v>657</v>
      </c>
      <c r="D312" s="59"/>
      <c r="E312" s="60"/>
      <c r="F312" s="59"/>
      <c r="G312" s="7" t="s">
        <v>658</v>
      </c>
      <c r="H312" s="67" t="s">
        <v>650</v>
      </c>
      <c r="I312" s="54" t="str">
        <f>IF(D312="","",CONCATENATE("[",D312,"] ",Table3[[#This Row],[Mathematical Operator]]," [",F312,"]"))</f>
        <v/>
      </c>
    </row>
    <row r="313" spans="1:9" ht="30" x14ac:dyDescent="0.25">
      <c r="A313" s="72" t="str">
        <f>Table3[[#This Row],[Column Name]]</f>
        <v>Issue</v>
      </c>
      <c r="B313" s="6"/>
      <c r="C313" s="6" t="s">
        <v>659</v>
      </c>
      <c r="D313" s="59"/>
      <c r="E313" s="60"/>
      <c r="F313" s="59"/>
      <c r="G313" s="7"/>
      <c r="H313" s="67" t="s">
        <v>660</v>
      </c>
      <c r="I313" s="54" t="str">
        <f>IF(D313="","",CONCATENATE("[",D313,"] ",Table3[[#This Row],[Mathematical Operator]]," [",F313,"]"))</f>
        <v/>
      </c>
    </row>
    <row r="314" spans="1:9" ht="45" x14ac:dyDescent="0.25">
      <c r="A314" s="72" t="str">
        <f>Table3[[#This Row],[Column Name]]</f>
        <v>Resources</v>
      </c>
      <c r="B314" s="6"/>
      <c r="C314" s="6" t="s">
        <v>661</v>
      </c>
      <c r="D314" s="59"/>
      <c r="E314" s="60"/>
      <c r="F314" s="59"/>
      <c r="G314" s="7"/>
      <c r="H314" s="67" t="s">
        <v>662</v>
      </c>
      <c r="I314" s="54" t="str">
        <f>IF(D314="","",CONCATENATE("[",D314,"] ",Table3[[#This Row],[Mathematical Operator]]," [",F314,"]"))</f>
        <v/>
      </c>
    </row>
    <row r="315" spans="1:9" ht="30" x14ac:dyDescent="0.25">
      <c r="A315" s="72" t="str">
        <f>Table3[[#This Row],[Column Name]]</f>
        <v>Rework</v>
      </c>
      <c r="B315" s="6"/>
      <c r="C315" s="6" t="s">
        <v>663</v>
      </c>
      <c r="D315" s="59"/>
      <c r="E315" s="60"/>
      <c r="F315" s="59"/>
      <c r="G315" s="7"/>
      <c r="H315" s="67" t="s">
        <v>664</v>
      </c>
      <c r="I315" s="54" t="str">
        <f>IF(D315="","",CONCATENATE("[",D315,"] ",Table3[[#This Row],[Mathematical Operator]]," [",F315,"]"))</f>
        <v/>
      </c>
    </row>
  </sheetData>
  <phoneticPr fontId="27" type="noConversion"/>
  <conditionalFormatting sqref="B275:C275 B62:C62 B208:C208">
    <cfRule type="cellIs" dxfId="0" priority="35" operator="equal">
      <formula>#REF!</formula>
    </cfRule>
  </conditionalFormatting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658E1-2ECE-458C-AFF7-6BF0B5B29FC4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I72"/>
  <sheetViews>
    <sheetView workbookViewId="0">
      <pane ySplit="4" topLeftCell="A30" activePane="bottomLeft" state="frozen"/>
      <selection pane="bottomLeft" activeCell="B45" sqref="B45"/>
    </sheetView>
  </sheetViews>
  <sheetFormatPr defaultColWidth="8.85546875" defaultRowHeight="15" x14ac:dyDescent="0.25"/>
  <cols>
    <col min="1" max="1" width="9.140625"/>
    <col min="2" max="2" width="10.42578125" bestFit="1" customWidth="1"/>
    <col min="3" max="3" width="10.5703125" bestFit="1" customWidth="1"/>
    <col min="4" max="4" width="27.140625" bestFit="1" customWidth="1"/>
    <col min="5" max="5" width="26.42578125" bestFit="1" customWidth="1"/>
    <col min="6" max="6" width="36.42578125" bestFit="1" customWidth="1"/>
    <col min="7" max="7" width="24.28515625" bestFit="1" customWidth="1"/>
    <col min="8" max="8" width="30.28515625" bestFit="1" customWidth="1"/>
    <col min="9" max="9" width="42.5703125" style="2" customWidth="1"/>
  </cols>
  <sheetData>
    <row r="4" spans="2:9" x14ac:dyDescent="0.25">
      <c r="B4" s="10" t="s">
        <v>665</v>
      </c>
      <c r="C4" s="10" t="s">
        <v>666</v>
      </c>
      <c r="D4" s="10" t="s">
        <v>667</v>
      </c>
      <c r="E4" s="10" t="s">
        <v>668</v>
      </c>
      <c r="F4" s="10" t="s">
        <v>669</v>
      </c>
      <c r="G4" s="10" t="s">
        <v>670</v>
      </c>
      <c r="H4" s="10" t="s">
        <v>671</v>
      </c>
      <c r="I4" s="13" t="s">
        <v>423</v>
      </c>
    </row>
    <row r="5" spans="2:9" x14ac:dyDescent="0.25">
      <c r="B5" s="8" t="s">
        <v>672</v>
      </c>
      <c r="C5" s="9">
        <v>42710</v>
      </c>
      <c r="D5" s="9"/>
      <c r="E5" s="8" t="s">
        <v>673</v>
      </c>
      <c r="F5" s="8" t="s">
        <v>674</v>
      </c>
      <c r="G5" s="8" t="s">
        <v>675</v>
      </c>
      <c r="H5" s="8" t="s">
        <v>676</v>
      </c>
      <c r="I5" s="14"/>
    </row>
    <row r="6" spans="2:9" x14ac:dyDescent="0.25">
      <c r="B6" s="8" t="s">
        <v>672</v>
      </c>
      <c r="C6" s="9">
        <v>42710</v>
      </c>
      <c r="D6" s="9"/>
      <c r="E6" s="8" t="s">
        <v>677</v>
      </c>
      <c r="F6" s="8" t="s">
        <v>674</v>
      </c>
      <c r="G6" s="8" t="s">
        <v>675</v>
      </c>
      <c r="H6" s="8" t="s">
        <v>676</v>
      </c>
      <c r="I6" s="14"/>
    </row>
    <row r="7" spans="2:9" x14ac:dyDescent="0.25">
      <c r="B7" s="8" t="s">
        <v>672</v>
      </c>
      <c r="C7" s="9">
        <v>42710</v>
      </c>
      <c r="D7" s="9"/>
      <c r="E7" s="8" t="s">
        <v>678</v>
      </c>
      <c r="F7" s="8" t="s">
        <v>674</v>
      </c>
      <c r="G7" s="8" t="s">
        <v>675</v>
      </c>
      <c r="H7" s="8" t="s">
        <v>676</v>
      </c>
      <c r="I7" s="14"/>
    </row>
    <row r="8" spans="2:9" x14ac:dyDescent="0.25">
      <c r="B8" s="8" t="s">
        <v>672</v>
      </c>
      <c r="C8" s="9">
        <v>42710</v>
      </c>
      <c r="D8" s="9"/>
      <c r="E8" s="8" t="s">
        <v>679</v>
      </c>
      <c r="F8" s="8" t="s">
        <v>674</v>
      </c>
      <c r="G8" s="8" t="s">
        <v>675</v>
      </c>
      <c r="H8" s="8" t="s">
        <v>676</v>
      </c>
      <c r="I8" s="14"/>
    </row>
    <row r="9" spans="2:9" x14ac:dyDescent="0.25">
      <c r="B9" s="8" t="s">
        <v>672</v>
      </c>
      <c r="C9" s="9">
        <v>42722</v>
      </c>
      <c r="D9" s="9" t="s">
        <v>680</v>
      </c>
      <c r="E9" s="8"/>
      <c r="F9" s="8" t="s">
        <v>681</v>
      </c>
      <c r="G9" s="8"/>
      <c r="H9" s="8"/>
      <c r="I9" s="14" t="s">
        <v>682</v>
      </c>
    </row>
    <row r="10" spans="2:9" x14ac:dyDescent="0.25">
      <c r="B10" s="8" t="s">
        <v>672</v>
      </c>
      <c r="C10" s="9">
        <v>42722</v>
      </c>
      <c r="D10" s="8" t="s">
        <v>683</v>
      </c>
      <c r="E10" s="8"/>
      <c r="F10" s="8" t="s">
        <v>681</v>
      </c>
      <c r="G10" s="8"/>
      <c r="H10" s="8"/>
      <c r="I10" s="14" t="s">
        <v>682</v>
      </c>
    </row>
    <row r="11" spans="2:9" x14ac:dyDescent="0.25">
      <c r="B11" s="8" t="s">
        <v>684</v>
      </c>
      <c r="C11" s="9">
        <v>42738</v>
      </c>
      <c r="D11" s="8"/>
      <c r="E11" s="8"/>
      <c r="F11" s="8"/>
      <c r="G11" s="8"/>
      <c r="H11" s="8"/>
      <c r="I11" s="14" t="s">
        <v>685</v>
      </c>
    </row>
    <row r="12" spans="2:9" x14ac:dyDescent="0.25">
      <c r="B12" s="8" t="s">
        <v>684</v>
      </c>
      <c r="C12" s="9">
        <v>42752</v>
      </c>
      <c r="D12" s="8" t="s">
        <v>686</v>
      </c>
      <c r="E12" s="8" t="s">
        <v>687</v>
      </c>
      <c r="F12" s="8" t="s">
        <v>688</v>
      </c>
      <c r="G12" s="8" t="s">
        <v>689</v>
      </c>
      <c r="H12" s="8" t="s">
        <v>687</v>
      </c>
      <c r="I12" s="14"/>
    </row>
    <row r="13" spans="2:9" x14ac:dyDescent="0.25">
      <c r="B13" s="8" t="s">
        <v>684</v>
      </c>
      <c r="C13" s="9">
        <v>42752</v>
      </c>
      <c r="D13" s="8" t="s">
        <v>686</v>
      </c>
      <c r="E13" s="8" t="s">
        <v>690</v>
      </c>
      <c r="F13" s="8" t="s">
        <v>688</v>
      </c>
      <c r="G13" s="8" t="s">
        <v>691</v>
      </c>
      <c r="H13" s="8" t="s">
        <v>690</v>
      </c>
      <c r="I13" s="14"/>
    </row>
    <row r="14" spans="2:9" ht="45" x14ac:dyDescent="0.25">
      <c r="B14" s="8" t="s">
        <v>672</v>
      </c>
      <c r="C14" s="9">
        <v>42754</v>
      </c>
      <c r="D14" s="8" t="s">
        <v>683</v>
      </c>
      <c r="E14" s="8" t="s">
        <v>692</v>
      </c>
      <c r="F14" s="14" t="s">
        <v>693</v>
      </c>
      <c r="G14" s="8" t="s">
        <v>694</v>
      </c>
      <c r="H14" s="8" t="s">
        <v>695</v>
      </c>
      <c r="I14" s="14" t="s">
        <v>696</v>
      </c>
    </row>
    <row r="15" spans="2:9" ht="30" x14ac:dyDescent="0.25">
      <c r="B15" s="8" t="s">
        <v>672</v>
      </c>
      <c r="C15" s="9">
        <v>42754</v>
      </c>
      <c r="D15" s="8" t="s">
        <v>680</v>
      </c>
      <c r="E15" s="8" t="s">
        <v>692</v>
      </c>
      <c r="F15" s="8" t="s">
        <v>668</v>
      </c>
      <c r="G15" s="8" t="s">
        <v>694</v>
      </c>
      <c r="H15" s="8" t="s">
        <v>695</v>
      </c>
      <c r="I15" s="14" t="s">
        <v>697</v>
      </c>
    </row>
    <row r="16" spans="2:9" x14ac:dyDescent="0.25">
      <c r="B16" s="8" t="s">
        <v>684</v>
      </c>
      <c r="C16" s="9">
        <v>42755</v>
      </c>
      <c r="D16" s="8" t="s">
        <v>680</v>
      </c>
      <c r="E16" s="8"/>
      <c r="F16" s="8" t="s">
        <v>698</v>
      </c>
      <c r="G16" s="8" t="s">
        <v>694</v>
      </c>
      <c r="H16" s="8" t="s">
        <v>699</v>
      </c>
      <c r="I16" s="14"/>
    </row>
    <row r="17" spans="2:9" x14ac:dyDescent="0.25">
      <c r="B17" s="8" t="s">
        <v>672</v>
      </c>
      <c r="C17" s="9">
        <v>42758</v>
      </c>
      <c r="D17" s="8" t="s">
        <v>700</v>
      </c>
      <c r="E17" s="8" t="s">
        <v>701</v>
      </c>
      <c r="F17" s="8"/>
      <c r="G17" s="8" t="s">
        <v>694</v>
      </c>
      <c r="H17" s="8" t="s">
        <v>702</v>
      </c>
      <c r="I17" s="14"/>
    </row>
    <row r="18" spans="2:9" ht="30" x14ac:dyDescent="0.25">
      <c r="B18" s="8" t="s">
        <v>672</v>
      </c>
      <c r="C18" s="9">
        <v>42803</v>
      </c>
      <c r="D18" s="8" t="s">
        <v>686</v>
      </c>
      <c r="E18" s="8" t="s">
        <v>703</v>
      </c>
      <c r="F18" s="8" t="s">
        <v>704</v>
      </c>
      <c r="G18" s="8" t="s">
        <v>694</v>
      </c>
      <c r="H18" s="8" t="s">
        <v>705</v>
      </c>
      <c r="I18" s="14" t="s">
        <v>706</v>
      </c>
    </row>
    <row r="19" spans="2:9" ht="75" x14ac:dyDescent="0.25">
      <c r="B19" s="8" t="s">
        <v>707</v>
      </c>
      <c r="C19" s="9">
        <v>42838</v>
      </c>
      <c r="D19" s="8" t="s">
        <v>686</v>
      </c>
      <c r="E19" s="15" t="s">
        <v>708</v>
      </c>
      <c r="F19" s="8" t="s">
        <v>668</v>
      </c>
      <c r="G19" s="8" t="s">
        <v>709</v>
      </c>
      <c r="H19" s="14" t="s">
        <v>710</v>
      </c>
      <c r="I19" s="14" t="s">
        <v>711</v>
      </c>
    </row>
    <row r="20" spans="2:9" ht="60" x14ac:dyDescent="0.25">
      <c r="B20" s="8" t="s">
        <v>707</v>
      </c>
      <c r="C20" s="9">
        <v>42838</v>
      </c>
      <c r="D20" s="8" t="s">
        <v>686</v>
      </c>
      <c r="E20" s="15" t="s">
        <v>712</v>
      </c>
      <c r="F20" s="8" t="s">
        <v>713</v>
      </c>
      <c r="G20" s="8" t="s">
        <v>714</v>
      </c>
      <c r="H20" s="14" t="s">
        <v>715</v>
      </c>
      <c r="I20" s="14" t="s">
        <v>711</v>
      </c>
    </row>
    <row r="21" spans="2:9" x14ac:dyDescent="0.25">
      <c r="B21" s="8" t="s">
        <v>707</v>
      </c>
      <c r="C21" s="9">
        <v>42838</v>
      </c>
      <c r="D21" s="8" t="s">
        <v>686</v>
      </c>
      <c r="E21" s="16" t="s">
        <v>716</v>
      </c>
      <c r="F21" s="8" t="s">
        <v>10</v>
      </c>
      <c r="G21" s="8" t="s">
        <v>717</v>
      </c>
      <c r="H21" s="14" t="s">
        <v>718</v>
      </c>
      <c r="I21" s="14" t="s">
        <v>719</v>
      </c>
    </row>
    <row r="22" spans="2:9" x14ac:dyDescent="0.25">
      <c r="B22" s="8" t="s">
        <v>707</v>
      </c>
      <c r="C22" s="9">
        <v>42838</v>
      </c>
      <c r="D22" s="8" t="s">
        <v>686</v>
      </c>
      <c r="E22" s="16" t="s">
        <v>716</v>
      </c>
      <c r="F22" s="8" t="s">
        <v>12</v>
      </c>
      <c r="G22" s="8" t="s">
        <v>720</v>
      </c>
      <c r="H22" s="14" t="s">
        <v>721</v>
      </c>
      <c r="I22" s="14" t="s">
        <v>719</v>
      </c>
    </row>
    <row r="23" spans="2:9" ht="45" x14ac:dyDescent="0.25">
      <c r="B23" s="8" t="s">
        <v>707</v>
      </c>
      <c r="C23" s="9">
        <v>42838</v>
      </c>
      <c r="D23" s="8" t="s">
        <v>686</v>
      </c>
      <c r="E23" s="16" t="s">
        <v>722</v>
      </c>
      <c r="F23" s="8" t="s">
        <v>713</v>
      </c>
      <c r="G23" s="8" t="s">
        <v>723</v>
      </c>
      <c r="H23" s="14" t="s">
        <v>724</v>
      </c>
      <c r="I23" s="14" t="s">
        <v>711</v>
      </c>
    </row>
    <row r="24" spans="2:9" ht="30" x14ac:dyDescent="0.25">
      <c r="B24" s="8" t="s">
        <v>707</v>
      </c>
      <c r="C24" s="9">
        <v>42838</v>
      </c>
      <c r="D24" s="8" t="s">
        <v>686</v>
      </c>
      <c r="E24" s="16" t="s">
        <v>725</v>
      </c>
      <c r="F24" s="8" t="s">
        <v>713</v>
      </c>
      <c r="G24" s="8" t="s">
        <v>726</v>
      </c>
      <c r="H24" s="14" t="s">
        <v>726</v>
      </c>
      <c r="I24" s="14" t="s">
        <v>711</v>
      </c>
    </row>
    <row r="25" spans="2:9" ht="45" x14ac:dyDescent="0.25">
      <c r="B25" s="8" t="s">
        <v>707</v>
      </c>
      <c r="C25" s="9">
        <v>42838</v>
      </c>
      <c r="D25" s="8" t="s">
        <v>686</v>
      </c>
      <c r="E25" s="15" t="s">
        <v>727</v>
      </c>
      <c r="F25" s="8" t="s">
        <v>713</v>
      </c>
      <c r="G25" s="8" t="s">
        <v>728</v>
      </c>
      <c r="H25" s="14" t="s">
        <v>728</v>
      </c>
      <c r="I25" s="14" t="s">
        <v>711</v>
      </c>
    </row>
    <row r="26" spans="2:9" ht="60" x14ac:dyDescent="0.25">
      <c r="B26" s="8" t="s">
        <v>707</v>
      </c>
      <c r="C26" s="9">
        <v>42838</v>
      </c>
      <c r="D26" s="8" t="s">
        <v>686</v>
      </c>
      <c r="E26" s="15" t="s">
        <v>729</v>
      </c>
      <c r="F26" s="8" t="s">
        <v>713</v>
      </c>
      <c r="G26" s="8" t="s">
        <v>730</v>
      </c>
      <c r="H26" s="14" t="s">
        <v>730</v>
      </c>
      <c r="I26" s="14" t="s">
        <v>711</v>
      </c>
    </row>
    <row r="27" spans="2:9" ht="30" x14ac:dyDescent="0.25">
      <c r="B27" s="8" t="s">
        <v>707</v>
      </c>
      <c r="C27" s="9">
        <v>42838</v>
      </c>
      <c r="D27" s="8" t="s">
        <v>686</v>
      </c>
      <c r="E27" s="15" t="s">
        <v>731</v>
      </c>
      <c r="F27" s="8" t="s">
        <v>713</v>
      </c>
      <c r="G27" s="8" t="s">
        <v>732</v>
      </c>
      <c r="H27" s="14" t="s">
        <v>732</v>
      </c>
      <c r="I27" s="14" t="s">
        <v>711</v>
      </c>
    </row>
    <row r="28" spans="2:9" ht="45" x14ac:dyDescent="0.25">
      <c r="B28" s="8" t="s">
        <v>707</v>
      </c>
      <c r="C28" s="9">
        <v>42838</v>
      </c>
      <c r="D28" s="8" t="s">
        <v>686</v>
      </c>
      <c r="E28" s="15" t="s">
        <v>733</v>
      </c>
      <c r="F28" s="8" t="s">
        <v>713</v>
      </c>
      <c r="G28" s="8" t="s">
        <v>734</v>
      </c>
      <c r="H28" s="14" t="s">
        <v>734</v>
      </c>
      <c r="I28" s="14" t="s">
        <v>711</v>
      </c>
    </row>
    <row r="29" spans="2:9" ht="45" x14ac:dyDescent="0.25">
      <c r="B29" s="8" t="s">
        <v>707</v>
      </c>
      <c r="C29" s="9">
        <v>42838</v>
      </c>
      <c r="D29" s="8" t="s">
        <v>686</v>
      </c>
      <c r="E29" s="15" t="s">
        <v>735</v>
      </c>
      <c r="F29" s="8" t="s">
        <v>713</v>
      </c>
      <c r="G29" s="8" t="s">
        <v>736</v>
      </c>
      <c r="H29" s="14" t="s">
        <v>736</v>
      </c>
      <c r="I29" s="14" t="s">
        <v>711</v>
      </c>
    </row>
    <row r="30" spans="2:9" ht="45" x14ac:dyDescent="0.25">
      <c r="B30" s="8" t="s">
        <v>707</v>
      </c>
      <c r="C30" s="9">
        <v>42838</v>
      </c>
      <c r="D30" s="8" t="s">
        <v>686</v>
      </c>
      <c r="E30" s="15" t="s">
        <v>737</v>
      </c>
      <c r="F30" s="8" t="s">
        <v>713</v>
      </c>
      <c r="G30" s="8" t="s">
        <v>738</v>
      </c>
      <c r="H30" s="14" t="s">
        <v>738</v>
      </c>
      <c r="I30" s="14" t="s">
        <v>711</v>
      </c>
    </row>
    <row r="31" spans="2:9" ht="45" x14ac:dyDescent="0.25">
      <c r="B31" s="8" t="s">
        <v>707</v>
      </c>
      <c r="C31" s="9">
        <v>42838</v>
      </c>
      <c r="D31" s="8" t="s">
        <v>686</v>
      </c>
      <c r="E31" s="15" t="s">
        <v>739</v>
      </c>
      <c r="F31" s="8" t="s">
        <v>713</v>
      </c>
      <c r="G31" s="8" t="s">
        <v>740</v>
      </c>
      <c r="H31" s="14" t="s">
        <v>740</v>
      </c>
      <c r="I31" s="14" t="s">
        <v>711</v>
      </c>
    </row>
    <row r="32" spans="2:9" ht="45" x14ac:dyDescent="0.25">
      <c r="B32" s="8" t="s">
        <v>707</v>
      </c>
      <c r="C32" s="9">
        <v>42838</v>
      </c>
      <c r="D32" s="8" t="s">
        <v>686</v>
      </c>
      <c r="E32" s="15" t="s">
        <v>741</v>
      </c>
      <c r="F32" s="8" t="s">
        <v>713</v>
      </c>
      <c r="G32" s="8" t="s">
        <v>742</v>
      </c>
      <c r="H32" s="14" t="s">
        <v>742</v>
      </c>
      <c r="I32" s="14" t="s">
        <v>711</v>
      </c>
    </row>
    <row r="33" spans="2:9" ht="45" x14ac:dyDescent="0.25">
      <c r="B33" s="8" t="s">
        <v>707</v>
      </c>
      <c r="C33" s="9">
        <v>42838</v>
      </c>
      <c r="D33" s="8" t="s">
        <v>686</v>
      </c>
      <c r="E33" s="15" t="s">
        <v>743</v>
      </c>
      <c r="F33" s="8" t="s">
        <v>713</v>
      </c>
      <c r="G33" s="8" t="s">
        <v>744</v>
      </c>
      <c r="H33" s="14" t="s">
        <v>744</v>
      </c>
      <c r="I33" s="14" t="s">
        <v>711</v>
      </c>
    </row>
    <row r="34" spans="2:9" ht="30" x14ac:dyDescent="0.25">
      <c r="B34" s="8" t="s">
        <v>707</v>
      </c>
      <c r="C34" s="9">
        <v>42844</v>
      </c>
      <c r="D34" s="8" t="s">
        <v>686</v>
      </c>
      <c r="E34" s="8" t="s">
        <v>745</v>
      </c>
      <c r="F34" s="8" t="s">
        <v>745</v>
      </c>
      <c r="G34" s="8"/>
      <c r="H34" s="8"/>
      <c r="I34" s="14" t="s">
        <v>746</v>
      </c>
    </row>
    <row r="35" spans="2:9" ht="30" x14ac:dyDescent="0.25">
      <c r="B35" s="8" t="s">
        <v>707</v>
      </c>
      <c r="C35" s="9">
        <v>42844</v>
      </c>
      <c r="D35" s="8" t="s">
        <v>747</v>
      </c>
      <c r="E35" s="8" t="s">
        <v>745</v>
      </c>
      <c r="F35" s="8" t="s">
        <v>748</v>
      </c>
      <c r="G35" s="8"/>
      <c r="H35" s="8"/>
      <c r="I35" s="14" t="s">
        <v>749</v>
      </c>
    </row>
    <row r="36" spans="2:9" ht="30" x14ac:dyDescent="0.25">
      <c r="B36" s="8" t="s">
        <v>707</v>
      </c>
      <c r="C36" s="9">
        <v>42866</v>
      </c>
      <c r="D36" s="8" t="s">
        <v>686</v>
      </c>
      <c r="E36" s="8" t="s">
        <v>750</v>
      </c>
      <c r="F36" s="8" t="s">
        <v>751</v>
      </c>
      <c r="G36" s="8"/>
      <c r="H36" s="8"/>
      <c r="I36" s="14" t="s">
        <v>752</v>
      </c>
    </row>
    <row r="37" spans="2:9" x14ac:dyDescent="0.25">
      <c r="B37" s="8" t="s">
        <v>707</v>
      </c>
      <c r="C37" s="9">
        <v>42949</v>
      </c>
      <c r="D37" s="8" t="s">
        <v>686</v>
      </c>
      <c r="E37" s="8" t="s">
        <v>745</v>
      </c>
      <c r="F37" s="8" t="s">
        <v>753</v>
      </c>
      <c r="G37" s="8"/>
      <c r="H37" s="8"/>
      <c r="I37" s="14" t="s">
        <v>754</v>
      </c>
    </row>
    <row r="38" spans="2:9" x14ac:dyDescent="0.25">
      <c r="B38" s="8" t="s">
        <v>707</v>
      </c>
      <c r="C38" s="9">
        <v>42965</v>
      </c>
      <c r="D38" s="8" t="s">
        <v>686</v>
      </c>
      <c r="E38" s="8" t="s">
        <v>745</v>
      </c>
      <c r="F38" s="8" t="s">
        <v>755</v>
      </c>
      <c r="G38" s="8"/>
      <c r="H38" s="8"/>
      <c r="I38" s="14" t="s">
        <v>754</v>
      </c>
    </row>
    <row r="39" spans="2:9" x14ac:dyDescent="0.25">
      <c r="B39" s="8" t="s">
        <v>707</v>
      </c>
      <c r="C39" s="9">
        <v>42965</v>
      </c>
      <c r="D39" s="8" t="s">
        <v>686</v>
      </c>
      <c r="E39" s="8" t="s">
        <v>745</v>
      </c>
      <c r="F39" s="8" t="s">
        <v>756</v>
      </c>
      <c r="G39" s="8"/>
      <c r="H39" s="8"/>
      <c r="I39" s="14" t="s">
        <v>754</v>
      </c>
    </row>
    <row r="40" spans="2:9" x14ac:dyDescent="0.25">
      <c r="B40" s="8" t="s">
        <v>707</v>
      </c>
      <c r="C40" s="9">
        <v>42972</v>
      </c>
      <c r="D40" s="8" t="s">
        <v>686</v>
      </c>
      <c r="E40" s="8" t="s">
        <v>745</v>
      </c>
      <c r="F40" s="8" t="s">
        <v>757</v>
      </c>
      <c r="G40" s="8"/>
      <c r="H40" s="8"/>
      <c r="I40" s="14" t="s">
        <v>754</v>
      </c>
    </row>
    <row r="41" spans="2:9" x14ac:dyDescent="0.25">
      <c r="B41" s="8" t="s">
        <v>758</v>
      </c>
      <c r="C41" s="9">
        <v>42997</v>
      </c>
      <c r="D41" s="8" t="s">
        <v>680</v>
      </c>
      <c r="E41" s="11" t="s">
        <v>759</v>
      </c>
      <c r="F41" s="8" t="s">
        <v>760</v>
      </c>
      <c r="G41" s="8" t="s">
        <v>761</v>
      </c>
      <c r="H41" s="8" t="s">
        <v>762</v>
      </c>
      <c r="I41" s="14" t="s">
        <v>763</v>
      </c>
    </row>
    <row r="42" spans="2:9" x14ac:dyDescent="0.25">
      <c r="B42" s="8" t="s">
        <v>707</v>
      </c>
      <c r="C42" s="9">
        <v>43005</v>
      </c>
      <c r="D42" s="8" t="s">
        <v>686</v>
      </c>
      <c r="E42" s="8" t="s">
        <v>764</v>
      </c>
      <c r="F42" s="8" t="s">
        <v>765</v>
      </c>
      <c r="G42" s="8" t="s">
        <v>766</v>
      </c>
      <c r="H42" s="8" t="s">
        <v>767</v>
      </c>
      <c r="I42" s="14"/>
    </row>
    <row r="43" spans="2:9" x14ac:dyDescent="0.25">
      <c r="B43" s="8" t="s">
        <v>707</v>
      </c>
      <c r="C43" s="9">
        <v>43005</v>
      </c>
      <c r="D43" s="8" t="s">
        <v>686</v>
      </c>
      <c r="E43" s="8" t="s">
        <v>768</v>
      </c>
      <c r="F43" s="8" t="s">
        <v>765</v>
      </c>
      <c r="G43" s="8" t="s">
        <v>766</v>
      </c>
      <c r="H43" s="8" t="s">
        <v>767</v>
      </c>
      <c r="I43" s="14"/>
    </row>
    <row r="44" spans="2:9" x14ac:dyDescent="0.25">
      <c r="B44" s="8" t="s">
        <v>758</v>
      </c>
      <c r="C44" s="9">
        <v>43087</v>
      </c>
      <c r="D44" s="8" t="s">
        <v>686</v>
      </c>
      <c r="E44" s="8" t="s">
        <v>769</v>
      </c>
      <c r="F44" s="8" t="s">
        <v>765</v>
      </c>
      <c r="G44" s="8" t="s">
        <v>766</v>
      </c>
      <c r="H44" s="8" t="s">
        <v>770</v>
      </c>
      <c r="I44" s="14" t="s">
        <v>771</v>
      </c>
    </row>
    <row r="45" spans="2:9" x14ac:dyDescent="0.25">
      <c r="B45" s="8"/>
      <c r="C45" s="8"/>
      <c r="D45" s="8"/>
      <c r="E45" s="8"/>
      <c r="F45" s="8"/>
      <c r="G45" s="8"/>
      <c r="H45" s="8"/>
      <c r="I45" s="14"/>
    </row>
    <row r="46" spans="2:9" x14ac:dyDescent="0.25">
      <c r="B46" s="8"/>
      <c r="C46" s="8"/>
      <c r="D46" s="8"/>
      <c r="E46" s="8"/>
      <c r="F46" s="8"/>
      <c r="G46" s="8"/>
      <c r="H46" s="8"/>
      <c r="I46" s="14"/>
    </row>
    <row r="47" spans="2:9" x14ac:dyDescent="0.25">
      <c r="B47" s="8"/>
      <c r="C47" s="8"/>
      <c r="D47" s="8"/>
      <c r="E47" s="8"/>
      <c r="F47" s="8"/>
      <c r="G47" s="8"/>
      <c r="H47" s="8"/>
      <c r="I47" s="14"/>
    </row>
    <row r="48" spans="2:9" x14ac:dyDescent="0.25">
      <c r="B48" s="8"/>
      <c r="C48" s="8"/>
      <c r="D48" s="8"/>
      <c r="E48" s="8"/>
      <c r="F48" s="8"/>
      <c r="G48" s="8"/>
      <c r="H48" s="8"/>
      <c r="I48" s="14"/>
    </row>
    <row r="49" spans="2:9" x14ac:dyDescent="0.25">
      <c r="B49" s="8"/>
      <c r="C49" s="8"/>
      <c r="D49" s="8"/>
      <c r="E49" s="8"/>
      <c r="F49" s="8"/>
      <c r="G49" s="8"/>
      <c r="H49" s="8"/>
      <c r="I49" s="14"/>
    </row>
    <row r="50" spans="2:9" x14ac:dyDescent="0.25">
      <c r="B50" s="8"/>
      <c r="C50" s="8"/>
      <c r="D50" s="8"/>
      <c r="E50" s="8"/>
      <c r="F50" s="8"/>
      <c r="G50" s="8"/>
      <c r="H50" s="8"/>
      <c r="I50" s="14"/>
    </row>
    <row r="51" spans="2:9" x14ac:dyDescent="0.25">
      <c r="B51" s="8"/>
      <c r="C51" s="8"/>
      <c r="D51" s="8"/>
      <c r="E51" s="8"/>
      <c r="F51" s="8"/>
      <c r="G51" s="8"/>
      <c r="H51" s="8"/>
      <c r="I51" s="14"/>
    </row>
    <row r="52" spans="2:9" x14ac:dyDescent="0.25">
      <c r="B52" s="8"/>
      <c r="C52" s="8"/>
      <c r="D52" s="8"/>
      <c r="E52" s="8"/>
      <c r="F52" s="8"/>
      <c r="G52" s="8"/>
      <c r="H52" s="8"/>
      <c r="I52" s="14"/>
    </row>
    <row r="53" spans="2:9" x14ac:dyDescent="0.25">
      <c r="B53" s="8"/>
      <c r="C53" s="8"/>
      <c r="D53" s="8"/>
      <c r="E53" s="8"/>
      <c r="F53" s="8"/>
      <c r="G53" s="8"/>
      <c r="H53" s="8"/>
      <c r="I53" s="14"/>
    </row>
    <row r="54" spans="2:9" x14ac:dyDescent="0.25">
      <c r="B54" s="8"/>
      <c r="C54" s="8"/>
      <c r="D54" s="8"/>
      <c r="E54" s="8"/>
      <c r="F54" s="8"/>
      <c r="G54" s="8"/>
      <c r="H54" s="8"/>
      <c r="I54" s="14"/>
    </row>
    <row r="55" spans="2:9" x14ac:dyDescent="0.25">
      <c r="B55" s="8"/>
      <c r="C55" s="8"/>
      <c r="D55" s="8"/>
      <c r="E55" s="8"/>
      <c r="F55" s="8"/>
      <c r="G55" s="8"/>
      <c r="H55" s="8"/>
      <c r="I55" s="14"/>
    </row>
    <row r="56" spans="2:9" x14ac:dyDescent="0.25">
      <c r="B56" s="8"/>
      <c r="C56" s="8"/>
      <c r="D56" s="8"/>
      <c r="E56" s="8"/>
      <c r="F56" s="8"/>
      <c r="G56" s="8"/>
      <c r="H56" s="8"/>
      <c r="I56" s="14"/>
    </row>
    <row r="57" spans="2:9" x14ac:dyDescent="0.25">
      <c r="B57" s="8"/>
      <c r="C57" s="8"/>
      <c r="D57" s="8"/>
      <c r="E57" s="8"/>
      <c r="F57" s="8"/>
      <c r="G57" s="8"/>
      <c r="H57" s="8"/>
      <c r="I57" s="14"/>
    </row>
    <row r="58" spans="2:9" x14ac:dyDescent="0.25">
      <c r="B58" s="8"/>
      <c r="C58" s="8"/>
      <c r="D58" s="8"/>
      <c r="E58" s="8"/>
      <c r="F58" s="8"/>
      <c r="G58" s="8"/>
      <c r="H58" s="8"/>
      <c r="I58" s="14"/>
    </row>
    <row r="59" spans="2:9" x14ac:dyDescent="0.25">
      <c r="B59" s="8"/>
      <c r="C59" s="8"/>
      <c r="D59" s="8"/>
      <c r="E59" s="8"/>
      <c r="F59" s="8"/>
      <c r="G59" s="8"/>
      <c r="H59" s="8"/>
      <c r="I59" s="14"/>
    </row>
    <row r="60" spans="2:9" x14ac:dyDescent="0.25">
      <c r="B60" s="8"/>
      <c r="C60" s="8"/>
      <c r="D60" s="8"/>
      <c r="E60" s="8"/>
      <c r="F60" s="8"/>
      <c r="G60" s="8"/>
      <c r="H60" s="8"/>
      <c r="I60" s="14"/>
    </row>
    <row r="61" spans="2:9" x14ac:dyDescent="0.25">
      <c r="B61" s="8"/>
      <c r="C61" s="8"/>
      <c r="D61" s="8"/>
      <c r="E61" s="8"/>
      <c r="F61" s="8"/>
      <c r="G61" s="8"/>
      <c r="H61" s="8"/>
      <c r="I61" s="14"/>
    </row>
    <row r="62" spans="2:9" x14ac:dyDescent="0.25">
      <c r="B62" s="8"/>
      <c r="C62" s="8"/>
      <c r="D62" s="8"/>
      <c r="E62" s="8"/>
      <c r="F62" s="8"/>
      <c r="G62" s="8"/>
      <c r="H62" s="8"/>
      <c r="I62" s="14"/>
    </row>
    <row r="63" spans="2:9" x14ac:dyDescent="0.25">
      <c r="B63" s="8"/>
      <c r="C63" s="8"/>
      <c r="D63" s="8"/>
      <c r="E63" s="8"/>
      <c r="F63" s="8"/>
      <c r="G63" s="8"/>
      <c r="H63" s="8"/>
      <c r="I63" s="14"/>
    </row>
    <row r="64" spans="2:9" x14ac:dyDescent="0.25">
      <c r="B64" s="8"/>
      <c r="C64" s="8"/>
      <c r="D64" s="8"/>
      <c r="E64" s="8"/>
      <c r="F64" s="8"/>
      <c r="G64" s="8"/>
      <c r="H64" s="8"/>
      <c r="I64" s="14"/>
    </row>
    <row r="65" spans="2:9" x14ac:dyDescent="0.25">
      <c r="B65" s="8"/>
      <c r="C65" s="8"/>
      <c r="D65" s="8"/>
      <c r="E65" s="8"/>
      <c r="F65" s="8"/>
      <c r="G65" s="8"/>
      <c r="H65" s="8"/>
      <c r="I65" s="14"/>
    </row>
    <row r="66" spans="2:9" x14ac:dyDescent="0.25">
      <c r="B66" s="8"/>
      <c r="C66" s="8"/>
      <c r="D66" s="8"/>
      <c r="E66" s="8"/>
      <c r="F66" s="8"/>
      <c r="G66" s="8"/>
      <c r="H66" s="8"/>
      <c r="I66" s="14"/>
    </row>
    <row r="67" spans="2:9" x14ac:dyDescent="0.25">
      <c r="B67" s="8"/>
      <c r="C67" s="8"/>
      <c r="D67" s="8"/>
      <c r="E67" s="8"/>
      <c r="F67" s="8"/>
      <c r="G67" s="8"/>
      <c r="H67" s="8"/>
      <c r="I67" s="14"/>
    </row>
    <row r="68" spans="2:9" x14ac:dyDescent="0.25">
      <c r="B68" s="8"/>
      <c r="C68" s="8"/>
      <c r="D68" s="8"/>
      <c r="E68" s="8"/>
      <c r="F68" s="8"/>
      <c r="G68" s="8"/>
      <c r="H68" s="8"/>
      <c r="I68" s="14"/>
    </row>
    <row r="69" spans="2:9" x14ac:dyDescent="0.25">
      <c r="B69" s="8"/>
      <c r="C69" s="8"/>
      <c r="D69" s="8"/>
      <c r="E69" s="8"/>
      <c r="F69" s="8"/>
      <c r="G69" s="8"/>
      <c r="H69" s="8"/>
      <c r="I69" s="14"/>
    </row>
    <row r="70" spans="2:9" x14ac:dyDescent="0.25">
      <c r="B70" s="8"/>
      <c r="C70" s="8"/>
      <c r="D70" s="8"/>
      <c r="E70" s="8"/>
      <c r="F70" s="8"/>
      <c r="G70" s="8"/>
      <c r="H70" s="8"/>
      <c r="I70" s="14"/>
    </row>
    <row r="71" spans="2:9" x14ac:dyDescent="0.25">
      <c r="B71" s="8"/>
      <c r="C71" s="8"/>
      <c r="D71" s="8"/>
      <c r="E71" s="8"/>
      <c r="F71" s="8"/>
      <c r="G71" s="8"/>
      <c r="H71" s="8"/>
      <c r="I71" s="14"/>
    </row>
    <row r="72" spans="2:9" x14ac:dyDescent="0.25">
      <c r="B72" s="8"/>
      <c r="C72" s="8"/>
      <c r="D72" s="8"/>
      <c r="E72" s="8"/>
      <c r="F72" s="8"/>
      <c r="G72" s="8"/>
      <c r="H72" s="8"/>
      <c r="I72" s="1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20"/>
  <sheetViews>
    <sheetView workbookViewId="0"/>
  </sheetViews>
  <sheetFormatPr defaultColWidth="8.85546875" defaultRowHeight="15" x14ac:dyDescent="0.25"/>
  <cols>
    <col min="1" max="1" width="32" bestFit="1" customWidth="1"/>
  </cols>
  <sheetData>
    <row r="1" spans="1:21" ht="15.75" x14ac:dyDescent="0.25">
      <c r="A1" s="12" t="s">
        <v>772</v>
      </c>
    </row>
    <row r="2" spans="1:21" ht="15.75" x14ac:dyDescent="0.25">
      <c r="A2" s="12" t="s">
        <v>773</v>
      </c>
    </row>
    <row r="3" spans="1:21" ht="15.75" x14ac:dyDescent="0.25">
      <c r="A3" s="12" t="s">
        <v>774</v>
      </c>
      <c r="E3" t="s">
        <v>772</v>
      </c>
      <c r="F3" t="s">
        <v>773</v>
      </c>
      <c r="G3" t="s">
        <v>774</v>
      </c>
      <c r="H3" t="s">
        <v>775</v>
      </c>
      <c r="I3" t="s">
        <v>776</v>
      </c>
      <c r="J3" t="s">
        <v>668</v>
      </c>
      <c r="K3" t="s">
        <v>10</v>
      </c>
      <c r="L3" t="s">
        <v>11</v>
      </c>
      <c r="M3" t="s">
        <v>12</v>
      </c>
      <c r="N3" t="s">
        <v>674</v>
      </c>
      <c r="O3" t="s">
        <v>777</v>
      </c>
      <c r="P3" t="s">
        <v>778</v>
      </c>
      <c r="Q3" t="s">
        <v>779</v>
      </c>
      <c r="R3" t="s">
        <v>748</v>
      </c>
      <c r="S3" t="s">
        <v>780</v>
      </c>
      <c r="T3" t="s">
        <v>781</v>
      </c>
      <c r="U3" t="s">
        <v>782</v>
      </c>
    </row>
    <row r="4" spans="1:21" ht="15.75" x14ac:dyDescent="0.25">
      <c r="A4" s="12" t="s">
        <v>775</v>
      </c>
    </row>
    <row r="5" spans="1:21" ht="15.75" x14ac:dyDescent="0.25">
      <c r="A5" s="12" t="s">
        <v>776</v>
      </c>
    </row>
    <row r="6" spans="1:21" ht="15.75" x14ac:dyDescent="0.25">
      <c r="A6" s="12" t="s">
        <v>668</v>
      </c>
    </row>
    <row r="7" spans="1:21" ht="15.75" x14ac:dyDescent="0.25">
      <c r="A7" s="12" t="s">
        <v>10</v>
      </c>
    </row>
    <row r="8" spans="1:21" ht="15.75" x14ac:dyDescent="0.25">
      <c r="A8" s="12" t="s">
        <v>11</v>
      </c>
    </row>
    <row r="9" spans="1:21" ht="15.75" x14ac:dyDescent="0.25">
      <c r="A9" s="12" t="s">
        <v>12</v>
      </c>
    </row>
    <row r="10" spans="1:21" ht="15.75" x14ac:dyDescent="0.25">
      <c r="A10" s="12" t="s">
        <v>674</v>
      </c>
    </row>
    <row r="11" spans="1:21" ht="15.75" x14ac:dyDescent="0.25">
      <c r="A11" s="12" t="s">
        <v>777</v>
      </c>
    </row>
    <row r="12" spans="1:21" ht="15.75" x14ac:dyDescent="0.25">
      <c r="A12" s="12" t="s">
        <v>778</v>
      </c>
    </row>
    <row r="13" spans="1:21" ht="15.75" x14ac:dyDescent="0.25">
      <c r="A13" s="12" t="s">
        <v>779</v>
      </c>
    </row>
    <row r="14" spans="1:21" ht="15.75" x14ac:dyDescent="0.25">
      <c r="A14" s="12" t="s">
        <v>748</v>
      </c>
    </row>
    <row r="15" spans="1:21" ht="15.75" x14ac:dyDescent="0.25">
      <c r="A15" s="12" t="s">
        <v>780</v>
      </c>
    </row>
    <row r="16" spans="1:21" ht="15.75" x14ac:dyDescent="0.25">
      <c r="A16" s="12" t="s">
        <v>781</v>
      </c>
    </row>
    <row r="17" spans="1:1" ht="15.75" x14ac:dyDescent="0.25">
      <c r="A17" s="12" t="s">
        <v>782</v>
      </c>
    </row>
    <row r="18" spans="1:1" ht="15.75" x14ac:dyDescent="0.25">
      <c r="A18" s="12" t="s">
        <v>783</v>
      </c>
    </row>
    <row r="19" spans="1:1" ht="15.75" x14ac:dyDescent="0.25">
      <c r="A19" s="12" t="s">
        <v>784</v>
      </c>
    </row>
    <row r="20" spans="1:1" ht="15.75" x14ac:dyDescent="0.25">
      <c r="A20" s="12" t="s">
        <v>785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9ed982bb-f3ab-400e-ae11-f26e125d9d27" xsi:nil="true"/>
    <VSTS_x0020_ID_x0020_Number xmlns="9ed982bb-f3ab-400e-ae11-f26e125d9d27" xsi:nil="true"/>
    <Aha_x0021__x0020_Card xmlns="9ed982bb-f3ab-400e-ae11-f26e125d9d27" xsi:nil="true"/>
    <SharedWithUsers xmlns="95d8abc4-c882-473e-b3c5-40fdf8761f33">
      <UserInfo>
        <DisplayName>Preetham CN</DisplayName>
        <AccountId>60</AccountId>
        <AccountType/>
      </UserInfo>
      <UserInfo>
        <DisplayName>Venugopal Thota</DisplayName>
        <AccountId>727</AccountId>
        <AccountType/>
      </UserInfo>
      <UserInfo>
        <DisplayName>Paul Trippi</DisplayName>
        <AccountId>350</AccountId>
        <AccountType/>
      </UserInfo>
      <UserInfo>
        <DisplayName>Claire Matt</DisplayName>
        <AccountId>212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F17C3C42B579428249E72692E5E422" ma:contentTypeVersion="17" ma:contentTypeDescription="Create a new document." ma:contentTypeScope="" ma:versionID="7412e3cd425a1a0e3da893fe76ca95a3">
  <xsd:schema xmlns:xsd="http://www.w3.org/2001/XMLSchema" xmlns:xs="http://www.w3.org/2001/XMLSchema" xmlns:p="http://schemas.microsoft.com/office/2006/metadata/properties" xmlns:ns1="http://schemas.microsoft.com/sharepoint/v3" xmlns:ns2="9ed982bb-f3ab-400e-ae11-f26e125d9d27" xmlns:ns3="95d8abc4-c882-473e-b3c5-40fdf8761f33" targetNamespace="http://schemas.microsoft.com/office/2006/metadata/properties" ma:root="true" ma:fieldsID="cf42f6728aa309cc06e2304c83fa6add" ns1:_="" ns2:_="" ns3:_="">
    <xsd:import namespace="http://schemas.microsoft.com/sharepoint/v3"/>
    <xsd:import namespace="9ed982bb-f3ab-400e-ae11-f26e125d9d27"/>
    <xsd:import namespace="95d8abc4-c882-473e-b3c5-40fdf8761f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Document_x0020_type" minOccurs="0"/>
                <xsd:element ref="ns2:VSTS_x0020_ID_x0020_Number" minOccurs="0"/>
                <xsd:element ref="ns2:Aha_x0021__x0020_Card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982bb-f3ab-400e-ae11-f26e125d9d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ocument_x0020_type" ma:index="10" nillable="true" ma:displayName="Document type" ma:internalName="Document_x0020_type">
      <xsd:simpleType>
        <xsd:restriction base="dms:Text">
          <xsd:maxLength value="255"/>
        </xsd:restriction>
      </xsd:simpleType>
    </xsd:element>
    <xsd:element name="VSTS_x0020_ID_x0020_Number" ma:index="11" nillable="true" ma:displayName="VSTS ID Number" ma:decimals="0" ma:internalName="VSTS_x0020_ID_x0020_Number" ma:percentage="FALSE">
      <xsd:simpleType>
        <xsd:restriction base="dms:Number"/>
      </xsd:simpleType>
    </xsd:element>
    <xsd:element name="Aha_x0021__x0020_Card" ma:index="12" nillable="true" ma:displayName="Aha! Card" ma:internalName="Aha_x0021__x0020_Card">
      <xsd:simpleType>
        <xsd:restriction base="dms:Text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8abc4-c882-473e-b3c5-40fdf8761f3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31DB5A-E4BF-4F3A-BC39-69D1C8575F8C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95d8abc4-c882-473e-b3c5-40fdf8761f33"/>
    <ds:schemaRef ds:uri="http://purl.org/dc/dcmitype/"/>
    <ds:schemaRef ds:uri="9ed982bb-f3ab-400e-ae11-f26e125d9d27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2C28B05-D67C-4335-9FC7-FC2CDE1843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d982bb-f3ab-400e-ae11-f26e125d9d27"/>
    <ds:schemaRef ds:uri="95d8abc4-c882-473e-b3c5-40fdf8761f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F653E9-60D3-4BA0-8FE6-25FEC4122A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Naming Rules</vt:lpstr>
      <vt:lpstr>CBS</vt:lpstr>
      <vt:lpstr>Sheet1</vt:lpstr>
      <vt:lpstr>Change Log</vt:lpstr>
      <vt:lpstr>Column Headers (template)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Westermann</dc:creator>
  <cp:keywords/>
  <dc:description/>
  <cp:lastModifiedBy>Paul Trippi</cp:lastModifiedBy>
  <cp:revision/>
  <dcterms:created xsi:type="dcterms:W3CDTF">2018-04-24T15:52:24Z</dcterms:created>
  <dcterms:modified xsi:type="dcterms:W3CDTF">2022-03-09T17:56:52Z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0x01010070F17C3C42B579428249E72692E5E422</vt:lpwstr>
  </property>
  <property fmtid="{D5CDD505-2E9C-101B-9397-08002B2CF9AE}" pid="3" name="AuthorIds_UIVersion_103936">
    <vt:lpwstr>13</vt:lpwstr>
  </property>
</Properties>
</file>